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F55859CC-C922-4C61-881D-4BD1926C5741}" xr6:coauthVersionLast="45" xr6:coauthVersionMax="45" xr10:uidLastSave="{00000000-0000-0000-0000-000000000000}"/>
  <bookViews>
    <workbookView xWindow="-96" yWindow="-96" windowWidth="23232" windowHeight="12552" tabRatio="913" firstSheet="1" xr2:uid="{00000000-000D-0000-FFFF-FFFF00000000}"/>
  </bookViews>
  <sheets>
    <sheet name="PPY Amplification" sheetId="19" r:id="rId1"/>
    <sheet name="3500xl Plate Map" sheetId="2" r:id="rId2"/>
    <sheet name="3500xl Import Sheet" sheetId="18" r:id="rId3"/>
    <sheet name="Blank" sheetId="15" r:id="rId4"/>
  </sheets>
  <definedNames>
    <definedName name="_xlnm.Print_Area" localSheetId="1">'3500xl Plate Map'!$B$1:$N$19</definedName>
    <definedName name="_xlnm.Print_Area" localSheetId="0">'PPY Amplification'!$A$1:$N$23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9" l="1"/>
  <c r="M7" i="2" l="1"/>
  <c r="G4" i="2"/>
  <c r="D3" i="2"/>
  <c r="L7" i="2"/>
  <c r="I6" i="2"/>
  <c r="F4" i="2"/>
  <c r="F5" i="2"/>
  <c r="C3" i="2"/>
  <c r="F4" i="18" l="1"/>
  <c r="L8" i="2" l="1"/>
  <c r="L9" i="2"/>
  <c r="G10" i="2"/>
  <c r="F8" i="2"/>
  <c r="E6" i="2"/>
  <c r="H18" i="19"/>
  <c r="H17" i="19" l="1"/>
  <c r="C6" i="2"/>
  <c r="F3" i="2" l="1"/>
  <c r="G3" i="2"/>
  <c r="H3" i="2"/>
  <c r="I3" i="2"/>
  <c r="J3" i="2"/>
  <c r="K3" i="2"/>
  <c r="L3" i="2"/>
  <c r="M3" i="2"/>
  <c r="N3" i="2"/>
  <c r="H4" i="2"/>
  <c r="I4" i="2"/>
  <c r="J4" i="2"/>
  <c r="K4" i="2"/>
  <c r="L4" i="2"/>
  <c r="M4" i="2"/>
  <c r="N4" i="2"/>
  <c r="G5" i="2"/>
  <c r="H5" i="2"/>
  <c r="I5" i="2"/>
  <c r="J5" i="2"/>
  <c r="K5" i="2"/>
  <c r="L5" i="2"/>
  <c r="M5" i="2"/>
  <c r="N5" i="2"/>
  <c r="F6" i="2"/>
  <c r="G6" i="2"/>
  <c r="H6" i="2"/>
  <c r="J6" i="2"/>
  <c r="K6" i="2"/>
  <c r="L6" i="2"/>
  <c r="M6" i="2"/>
  <c r="N6" i="2"/>
  <c r="F7" i="2"/>
  <c r="G7" i="2"/>
  <c r="H7" i="2"/>
  <c r="I7" i="2"/>
  <c r="J7" i="2"/>
  <c r="K7" i="2"/>
  <c r="N7" i="2"/>
  <c r="G8" i="2"/>
  <c r="H8" i="2"/>
  <c r="I8" i="2"/>
  <c r="J8" i="2"/>
  <c r="K8" i="2"/>
  <c r="M8" i="2"/>
  <c r="N8" i="2"/>
  <c r="F9" i="2"/>
  <c r="G9" i="2"/>
  <c r="H9" i="2"/>
  <c r="I9" i="2"/>
  <c r="J9" i="2"/>
  <c r="K9" i="2"/>
  <c r="M9" i="2"/>
  <c r="N9" i="2"/>
  <c r="F10" i="2"/>
  <c r="H10" i="2"/>
  <c r="I10" i="2"/>
  <c r="J10" i="2"/>
  <c r="K10" i="2"/>
  <c r="L10" i="2"/>
  <c r="M10" i="2"/>
  <c r="N10" i="2"/>
  <c r="E3" i="2"/>
  <c r="E4" i="2"/>
  <c r="E5" i="2"/>
  <c r="E7" i="2"/>
  <c r="E8" i="2"/>
  <c r="E9" i="2"/>
  <c r="E10" i="2"/>
  <c r="D4" i="2"/>
  <c r="D5" i="2"/>
  <c r="D6" i="2"/>
  <c r="D7" i="2"/>
  <c r="D8" i="2"/>
  <c r="D9" i="2"/>
  <c r="D10" i="2"/>
  <c r="C5" i="2"/>
  <c r="C7" i="2"/>
  <c r="C8" i="2"/>
  <c r="C9" i="2"/>
  <c r="C10" i="2"/>
  <c r="C4" i="2"/>
  <c r="B1" i="2"/>
  <c r="A4" i="18" s="1"/>
  <c r="B102" i="18" l="1"/>
  <c r="C102" i="18" s="1"/>
  <c r="B101" i="18"/>
  <c r="C101" i="18" s="1"/>
  <c r="B100" i="18"/>
  <c r="C100" i="18" s="1"/>
  <c r="B99" i="18"/>
  <c r="C99" i="18" s="1"/>
  <c r="B98" i="18"/>
  <c r="C98" i="18" s="1"/>
  <c r="B97" i="18"/>
  <c r="C97" i="18" s="1"/>
  <c r="B96" i="18"/>
  <c r="C96" i="18" s="1"/>
  <c r="B95" i="18"/>
  <c r="C95" i="18" s="1"/>
  <c r="B94" i="18"/>
  <c r="C94" i="18" s="1"/>
  <c r="B93" i="18"/>
  <c r="C93" i="18" s="1"/>
  <c r="B92" i="18"/>
  <c r="C92" i="18" s="1"/>
  <c r="B91" i="18"/>
  <c r="C91" i="18" s="1"/>
  <c r="B90" i="18"/>
  <c r="C90" i="18" s="1"/>
  <c r="B89" i="18"/>
  <c r="C89" i="18" s="1"/>
  <c r="B88" i="18"/>
  <c r="C88" i="18" s="1"/>
  <c r="B87" i="18"/>
  <c r="C87" i="18" s="1"/>
  <c r="B86" i="18"/>
  <c r="C86" i="18" s="1"/>
  <c r="B85" i="18"/>
  <c r="C85" i="18" s="1"/>
  <c r="B84" i="18"/>
  <c r="C84" i="18" s="1"/>
  <c r="B83" i="18"/>
  <c r="C83" i="18" s="1"/>
  <c r="B82" i="18"/>
  <c r="C82" i="18" s="1"/>
  <c r="B81" i="18"/>
  <c r="C81" i="18" s="1"/>
  <c r="B80" i="18"/>
  <c r="C80" i="18" s="1"/>
  <c r="B79" i="18"/>
  <c r="C79" i="18" s="1"/>
  <c r="B78" i="18"/>
  <c r="C78" i="18" s="1"/>
  <c r="B77" i="18"/>
  <c r="C77" i="18" s="1"/>
  <c r="B76" i="18"/>
  <c r="C76" i="18" s="1"/>
  <c r="B75" i="18"/>
  <c r="C75" i="18" s="1"/>
  <c r="B74" i="18"/>
  <c r="C74" i="18" s="1"/>
  <c r="B73" i="18"/>
  <c r="C73" i="18" s="1"/>
  <c r="B72" i="18"/>
  <c r="C72" i="18" s="1"/>
  <c r="B71" i="18"/>
  <c r="C71" i="18" s="1"/>
  <c r="B70" i="18"/>
  <c r="C70" i="18" s="1"/>
  <c r="B69" i="18"/>
  <c r="C69" i="18" s="1"/>
  <c r="B68" i="18"/>
  <c r="C68" i="18" s="1"/>
  <c r="B67" i="18"/>
  <c r="C67" i="18" s="1"/>
  <c r="B66" i="18"/>
  <c r="C66" i="18" s="1"/>
  <c r="B65" i="18"/>
  <c r="C65" i="18" s="1"/>
  <c r="B64" i="18"/>
  <c r="C64" i="18" s="1"/>
  <c r="B63" i="18"/>
  <c r="C63" i="18" s="1"/>
  <c r="B62" i="18"/>
  <c r="C62" i="18" s="1"/>
  <c r="B61" i="18"/>
  <c r="C61" i="18" s="1"/>
  <c r="B60" i="18"/>
  <c r="C60" i="18" s="1"/>
  <c r="B59" i="18"/>
  <c r="C59" i="18" s="1"/>
  <c r="B58" i="18"/>
  <c r="C58" i="18" s="1"/>
  <c r="B57" i="18"/>
  <c r="C57" i="18" s="1"/>
  <c r="B56" i="18"/>
  <c r="C56" i="18" s="1"/>
  <c r="B55" i="18"/>
  <c r="C55" i="18" s="1"/>
  <c r="B54" i="18"/>
  <c r="C54" i="18" s="1"/>
  <c r="B53" i="18"/>
  <c r="C53" i="18" s="1"/>
  <c r="B52" i="18"/>
  <c r="C52" i="18" s="1"/>
  <c r="B51" i="18"/>
  <c r="C51" i="18" s="1"/>
  <c r="B50" i="18"/>
  <c r="C50" i="18" s="1"/>
  <c r="B49" i="18"/>
  <c r="C49" i="18" s="1"/>
  <c r="B48" i="18"/>
  <c r="C48" i="18" s="1"/>
  <c r="B47" i="18"/>
  <c r="C47" i="18" s="1"/>
  <c r="B46" i="18"/>
  <c r="C46" i="18" s="1"/>
  <c r="B45" i="18"/>
  <c r="C45" i="18" s="1"/>
  <c r="B44" i="18"/>
  <c r="C44" i="18" s="1"/>
  <c r="B43" i="18"/>
  <c r="C43" i="18" s="1"/>
  <c r="B42" i="18"/>
  <c r="C42" i="18" s="1"/>
  <c r="B41" i="18"/>
  <c r="C41" i="18" s="1"/>
  <c r="B40" i="18"/>
  <c r="C40" i="18" s="1"/>
  <c r="B39" i="18"/>
  <c r="C39" i="18" s="1"/>
  <c r="B38" i="18"/>
  <c r="C38" i="18" s="1"/>
  <c r="B37" i="18"/>
  <c r="C37" i="18" s="1"/>
  <c r="B36" i="18"/>
  <c r="C36" i="18" s="1"/>
  <c r="B35" i="18"/>
  <c r="C35" i="18" s="1"/>
  <c r="B34" i="18"/>
  <c r="C34" i="18" s="1"/>
  <c r="B33" i="18"/>
  <c r="C33" i="18" s="1"/>
  <c r="B32" i="18"/>
  <c r="C32" i="18" s="1"/>
  <c r="B31" i="18"/>
  <c r="C31" i="18" s="1"/>
  <c r="B30" i="18"/>
  <c r="C30" i="18" s="1"/>
  <c r="B29" i="18"/>
  <c r="C29" i="18" s="1"/>
  <c r="B28" i="18"/>
  <c r="C28" i="18" s="1"/>
  <c r="B27" i="18"/>
  <c r="C27" i="18" s="1"/>
  <c r="B26" i="18"/>
  <c r="C26" i="18" s="1"/>
  <c r="B25" i="18"/>
  <c r="C25" i="18" s="1"/>
  <c r="B24" i="18"/>
  <c r="C24" i="18" s="1"/>
  <c r="B23" i="18"/>
  <c r="C23" i="18" s="1"/>
  <c r="B22" i="18"/>
  <c r="C22" i="18" s="1"/>
  <c r="B21" i="18"/>
  <c r="C21" i="18" s="1"/>
  <c r="B20" i="18"/>
  <c r="C20" i="18" s="1"/>
  <c r="B19" i="18"/>
  <c r="C19" i="18" s="1"/>
  <c r="B18" i="18"/>
  <c r="C18" i="18" s="1"/>
  <c r="B17" i="18"/>
  <c r="C17" i="18" s="1"/>
  <c r="B16" i="18"/>
  <c r="C16" i="18" s="1"/>
  <c r="B15" i="18"/>
  <c r="C15" i="18" s="1"/>
  <c r="B14" i="18"/>
  <c r="C14" i="18" s="1"/>
  <c r="B13" i="18"/>
  <c r="C13" i="18" s="1"/>
  <c r="B12" i="18"/>
  <c r="C12" i="18" s="1"/>
  <c r="B11" i="18"/>
  <c r="C11" i="18" s="1"/>
  <c r="B10" i="18"/>
  <c r="C10" i="18" s="1"/>
  <c r="B9" i="18"/>
  <c r="C9" i="18" s="1"/>
  <c r="B8" i="18"/>
  <c r="C8" i="18" s="1"/>
  <c r="B7" i="18"/>
  <c r="C7" i="18" s="1"/>
  <c r="F8" i="18" l="1"/>
  <c r="F16" i="18"/>
  <c r="F20" i="18"/>
  <c r="F24" i="18"/>
  <c r="F28" i="18"/>
  <c r="F32" i="18"/>
  <c r="F36" i="18"/>
  <c r="F40" i="18"/>
  <c r="F44" i="18"/>
  <c r="F52" i="18"/>
  <c r="F56" i="18"/>
  <c r="F60" i="18"/>
  <c r="F64" i="18"/>
  <c r="F68" i="18"/>
  <c r="F72" i="18"/>
  <c r="F76" i="18"/>
  <c r="F80" i="18"/>
  <c r="F84" i="18"/>
  <c r="F88" i="18"/>
  <c r="F92" i="18"/>
  <c r="F96" i="18"/>
  <c r="F100" i="18"/>
  <c r="F9" i="18"/>
  <c r="F13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85" i="18"/>
  <c r="F89" i="18"/>
  <c r="F93" i="18"/>
  <c r="F97" i="18"/>
  <c r="F101" i="18"/>
  <c r="F10" i="18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82" i="18"/>
  <c r="F86" i="18"/>
  <c r="F90" i="18"/>
  <c r="F94" i="18"/>
  <c r="F98" i="18"/>
  <c r="F102" i="18"/>
  <c r="F7" i="18"/>
  <c r="F11" i="18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71" i="18"/>
  <c r="F75" i="18"/>
  <c r="F79" i="18"/>
  <c r="F83" i="18"/>
  <c r="F87" i="18"/>
  <c r="F91" i="18"/>
  <c r="F95" i="18"/>
  <c r="F99" i="18"/>
  <c r="F12" i="18"/>
  <c r="F48" i="18"/>
  <c r="D7" i="18"/>
  <c r="D84" i="18"/>
  <c r="D12" i="18"/>
  <c r="D13" i="18"/>
  <c r="D52" i="18"/>
  <c r="D47" i="18"/>
  <c r="E7" i="18"/>
  <c r="D68" i="18"/>
  <c r="D56" i="18"/>
  <c r="E85" i="18"/>
  <c r="D37" i="18"/>
  <c r="D63" i="18"/>
  <c r="D100" i="18"/>
  <c r="E58" i="18"/>
  <c r="E86" i="18"/>
  <c r="E32" i="18"/>
  <c r="D40" i="18"/>
  <c r="D80" i="18"/>
  <c r="E84" i="18"/>
  <c r="D36" i="18"/>
  <c r="D96" i="18"/>
  <c r="D33" i="18"/>
  <c r="D76" i="18"/>
  <c r="D16" i="18"/>
  <c r="E13" i="18"/>
  <c r="D21" i="18"/>
  <c r="E21" i="18"/>
  <c r="D29" i="18"/>
  <c r="E29" i="18"/>
  <c r="E37" i="18"/>
  <c r="E45" i="18"/>
  <c r="E53" i="18"/>
  <c r="E57" i="18"/>
  <c r="E65" i="18"/>
  <c r="E73" i="18"/>
  <c r="E81" i="18"/>
  <c r="E89" i="18"/>
  <c r="E93" i="18"/>
  <c r="E101" i="18"/>
  <c r="D57" i="18"/>
  <c r="E10" i="18"/>
  <c r="E18" i="18"/>
  <c r="E26" i="18"/>
  <c r="E34" i="18"/>
  <c r="E38" i="18"/>
  <c r="E46" i="18"/>
  <c r="E50" i="18"/>
  <c r="E54" i="18"/>
  <c r="E62" i="18"/>
  <c r="E66" i="18"/>
  <c r="E70" i="18"/>
  <c r="E74" i="18"/>
  <c r="E78" i="18"/>
  <c r="E82" i="18"/>
  <c r="E90" i="18"/>
  <c r="E94" i="18"/>
  <c r="E98" i="18"/>
  <c r="E102" i="18"/>
  <c r="D53" i="18"/>
  <c r="E11" i="18"/>
  <c r="E15" i="18"/>
  <c r="E19" i="18"/>
  <c r="E23" i="18"/>
  <c r="E27" i="18"/>
  <c r="D31" i="18"/>
  <c r="E31" i="18"/>
  <c r="E35" i="18"/>
  <c r="E39" i="18"/>
  <c r="E43" i="18"/>
  <c r="E47" i="18"/>
  <c r="E51" i="18"/>
  <c r="E55" i="18"/>
  <c r="E59" i="18"/>
  <c r="E63" i="18"/>
  <c r="E67" i="18"/>
  <c r="E71" i="18"/>
  <c r="D75" i="18"/>
  <c r="E75" i="18"/>
  <c r="E79" i="18"/>
  <c r="E83" i="18"/>
  <c r="E87" i="18"/>
  <c r="D91" i="18"/>
  <c r="E91" i="18"/>
  <c r="E95" i="18"/>
  <c r="E99" i="18"/>
  <c r="E9" i="18"/>
  <c r="E17" i="18"/>
  <c r="D25" i="18"/>
  <c r="E25" i="18"/>
  <c r="E33" i="18"/>
  <c r="E41" i="18"/>
  <c r="E49" i="18"/>
  <c r="E61" i="18"/>
  <c r="E69" i="18"/>
  <c r="E77" i="18"/>
  <c r="E97" i="18"/>
  <c r="D45" i="18"/>
  <c r="E14" i="18"/>
  <c r="E22" i="18"/>
  <c r="E30" i="18"/>
  <c r="E42" i="18"/>
  <c r="D17" i="18"/>
  <c r="D41" i="18"/>
  <c r="D61" i="18"/>
  <c r="D8" i="18"/>
  <c r="E8" i="18"/>
  <c r="E12" i="18"/>
  <c r="E16" i="18"/>
  <c r="E20" i="18"/>
  <c r="E24" i="18"/>
  <c r="E28" i="18"/>
  <c r="E36" i="18"/>
  <c r="E40" i="18"/>
  <c r="D44" i="18"/>
  <c r="E44" i="18"/>
  <c r="D48" i="18"/>
  <c r="E48" i="18"/>
  <c r="E52" i="18"/>
  <c r="E56" i="18"/>
  <c r="D60" i="18"/>
  <c r="E60" i="18"/>
  <c r="D64" i="18"/>
  <c r="E64" i="18"/>
  <c r="E68" i="18"/>
  <c r="D72" i="18"/>
  <c r="E72" i="18"/>
  <c r="E76" i="18"/>
  <c r="E80" i="18"/>
  <c r="D88" i="18"/>
  <c r="E88" i="18"/>
  <c r="D92" i="18"/>
  <c r="E92" i="18"/>
  <c r="E96" i="18"/>
  <c r="E100" i="18"/>
  <c r="D19" i="18"/>
  <c r="D43" i="18"/>
  <c r="D59" i="18"/>
  <c r="D67" i="18"/>
  <c r="D79" i="18"/>
  <c r="D95" i="18"/>
  <c r="D15" i="18"/>
  <c r="D27" i="18"/>
  <c r="D39" i="18"/>
  <c r="D55" i="18"/>
  <c r="D83" i="18"/>
  <c r="D99" i="18"/>
  <c r="D9" i="18"/>
  <c r="D11" i="18"/>
  <c r="D35" i="18"/>
  <c r="D49" i="18"/>
  <c r="D51" i="18"/>
  <c r="D23" i="18"/>
  <c r="D71" i="18"/>
  <c r="D87" i="18"/>
  <c r="D10" i="18"/>
  <c r="D14" i="18"/>
  <c r="D20" i="18"/>
  <c r="D24" i="18"/>
  <c r="D28" i="18"/>
  <c r="D32" i="18"/>
  <c r="D66" i="18"/>
  <c r="D77" i="18"/>
  <c r="D82" i="18"/>
  <c r="D93" i="18"/>
  <c r="D98" i="18"/>
  <c r="D65" i="18"/>
  <c r="D70" i="18"/>
  <c r="D81" i="18"/>
  <c r="D86" i="18"/>
  <c r="D97" i="18"/>
  <c r="D102" i="18"/>
  <c r="D69" i="18"/>
  <c r="D74" i="18"/>
  <c r="D85" i="18"/>
  <c r="D90" i="18"/>
  <c r="D101" i="18"/>
  <c r="D18" i="18"/>
  <c r="D22" i="18"/>
  <c r="D26" i="18"/>
  <c r="D30" i="18"/>
  <c r="D34" i="18"/>
  <c r="D38" i="18"/>
  <c r="D42" i="18"/>
  <c r="D46" i="18"/>
  <c r="D50" i="18"/>
  <c r="D54" i="18"/>
  <c r="D58" i="18"/>
  <c r="D62" i="18"/>
  <c r="D73" i="18"/>
  <c r="D78" i="18"/>
  <c r="D89" i="18"/>
  <c r="D94" i="18"/>
</calcChain>
</file>

<file path=xl/sharedStrings.xml><?xml version="1.0" encoding="utf-8"?>
<sst xmlns="http://schemas.openxmlformats.org/spreadsheetml/2006/main" count="707" uniqueCount="200">
  <si>
    <t>A</t>
  </si>
  <si>
    <t>B</t>
  </si>
  <si>
    <t>C</t>
  </si>
  <si>
    <t>D</t>
  </si>
  <si>
    <t>E</t>
  </si>
  <si>
    <t xml:space="preserve">  </t>
  </si>
  <si>
    <t>F</t>
  </si>
  <si>
    <t>G</t>
  </si>
  <si>
    <t>H</t>
  </si>
  <si>
    <t>PunchSolution</t>
  </si>
  <si>
    <t>Lot</t>
  </si>
  <si>
    <t xml:space="preserve">Sample Count + </t>
  </si>
  <si>
    <t>Dispense 10ul of PunchSolution into each reagent blank and sample well</t>
  </si>
  <si>
    <t>PunchSolution Kit Lot:</t>
  </si>
  <si>
    <t>Master Mix</t>
  </si>
  <si>
    <t>Volume Per Rxn</t>
  </si>
  <si>
    <t>Total Volume</t>
  </si>
  <si>
    <t>PowerPlex Y23 Kit Lot:</t>
  </si>
  <si>
    <t>Water</t>
  </si>
  <si>
    <t>Amplification Setup:</t>
  </si>
  <si>
    <t>Y23 5X Master Mix</t>
  </si>
  <si>
    <t>Y23 10X Primer Pair</t>
  </si>
  <si>
    <t>Analyst:</t>
  </si>
  <si>
    <t>Dispense 25ul of reaction mix into each well</t>
  </si>
  <si>
    <t>Witness:</t>
  </si>
  <si>
    <t>Date:</t>
  </si>
  <si>
    <t>2800M</t>
  </si>
  <si>
    <t>Dispense 1ul of diluted 2800M into each positive control well</t>
  </si>
  <si>
    <t>KIT LOT NUMBERS</t>
  </si>
  <si>
    <t>Pre-Amplification</t>
  </si>
  <si>
    <t>Post Amplification</t>
  </si>
  <si>
    <t>PowerPlex Y23 Kit Lot</t>
  </si>
  <si>
    <t>Punch Solution Kit Lot</t>
  </si>
  <si>
    <t>Punch Solution</t>
  </si>
  <si>
    <t>5X Amp Solution</t>
  </si>
  <si>
    <t>WEN ILS 500 Y23</t>
  </si>
  <si>
    <t>Ladder</t>
  </si>
  <si>
    <t>Lot Numbers Updated:</t>
  </si>
  <si>
    <t>Current</t>
  </si>
  <si>
    <t>0000385754</t>
  </si>
  <si>
    <t>0000348071</t>
  </si>
  <si>
    <t>0000309795</t>
  </si>
  <si>
    <t>0000372619</t>
  </si>
  <si>
    <t>0000383181</t>
  </si>
  <si>
    <t>0000302478</t>
  </si>
  <si>
    <t>0000365542</t>
  </si>
  <si>
    <t>0000376279</t>
  </si>
  <si>
    <t>0000367682</t>
  </si>
  <si>
    <t>0000374557</t>
  </si>
  <si>
    <t>7/2/2020 CAM</t>
  </si>
  <si>
    <t>Addnl comp</t>
  </si>
  <si>
    <t>TRN</t>
  </si>
  <si>
    <t>Formamide Lot Numbers</t>
  </si>
  <si>
    <t>Thermal Cyclers</t>
  </si>
  <si>
    <t>3500 Instruments</t>
  </si>
  <si>
    <t>Amplification Setup</t>
  </si>
  <si>
    <t>1 Injection Aliquot</t>
  </si>
  <si>
    <t>1909645_10172020</t>
  </si>
  <si>
    <t>5DB</t>
  </si>
  <si>
    <t>Watson</t>
  </si>
  <si>
    <t>Manual</t>
  </si>
  <si>
    <t>4 Injection Aliquot</t>
  </si>
  <si>
    <t>6DB</t>
  </si>
  <si>
    <t>Crick</t>
  </si>
  <si>
    <t>Robotic - Catwoman</t>
  </si>
  <si>
    <t>7DB</t>
  </si>
  <si>
    <t>Robotic - Robin</t>
  </si>
  <si>
    <t>8DB</t>
  </si>
  <si>
    <t>NA</t>
  </si>
  <si>
    <t>Thermal Cycler:</t>
  </si>
  <si>
    <t>3500 xL:</t>
  </si>
  <si>
    <t>Formamide/ILS for all plates</t>
  </si>
  <si>
    <t>Lot #</t>
  </si>
  <si>
    <t>Volume Per Reaction</t>
  </si>
  <si>
    <t>Hi-Di Formamide</t>
  </si>
  <si>
    <t>Dispense 10ul of mix into each well and 1ul of amp product</t>
  </si>
  <si>
    <t xml:space="preserve"> </t>
  </si>
  <si>
    <t>Ladder Lot #</t>
  </si>
  <si>
    <t>Dispense 1ul of ladder</t>
  </si>
  <si>
    <t>3500 Plate Layout File Version 1.0</t>
  </si>
  <si>
    <t>Plate Name</t>
  </si>
  <si>
    <t>Application Type</t>
  </si>
  <si>
    <t>Capillary Length (cm)</t>
  </si>
  <si>
    <t>Polymer</t>
  </si>
  <si>
    <t>Number of Wells</t>
  </si>
  <si>
    <t>Owner Name</t>
  </si>
  <si>
    <t>Barcode Number</t>
  </si>
  <si>
    <t>Comments</t>
  </si>
  <si>
    <t>HID</t>
  </si>
  <si>
    <t>36</t>
  </si>
  <si>
    <t>POP4</t>
  </si>
  <si>
    <t>96</t>
  </si>
  <si>
    <t/>
  </si>
  <si>
    <t>Well</t>
  </si>
  <si>
    <t>Sample Name</t>
  </si>
  <si>
    <t>Assay</t>
  </si>
  <si>
    <t>Results Group</t>
  </si>
  <si>
    <t>File Name Convention</t>
  </si>
  <si>
    <t>Sample Type</t>
  </si>
  <si>
    <t>User Defined Field 1</t>
  </si>
  <si>
    <t>User Defined Field 2</t>
  </si>
  <si>
    <t>User Defined Field 3</t>
  </si>
  <si>
    <t>User Defined Field 4</t>
  </si>
  <si>
    <t>User Defined Field 5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</si>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</sst>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8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/>
      <protection locked="0" hidden="1"/>
    </xf>
    <xf numFmtId="0" fontId="0" fillId="0" borderId="0" xfId="0" applyBorder="1" applyProtection="1">
      <protection locked="0" hidden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 hidden="1"/>
    </xf>
    <xf numFmtId="0" fontId="0" fillId="0" borderId="11" xfId="0" applyBorder="1" applyAlignment="1" applyProtection="1">
      <alignment horizontal="center"/>
      <protection locked="0"/>
    </xf>
    <xf numFmtId="0" fontId="0" fillId="10" borderId="36" xfId="0" applyFill="1" applyBorder="1" applyAlignment="1" applyProtection="1">
      <alignment horizontal="center" vertical="center" wrapText="1"/>
      <protection locked="0"/>
    </xf>
    <xf numFmtId="0" fontId="0" fillId="10" borderId="36" xfId="0" applyFill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10" borderId="37" xfId="0" applyFill="1" applyBorder="1" applyAlignment="1" applyProtection="1">
      <alignment horizontal="center"/>
      <protection locked="0" hidden="1"/>
    </xf>
    <xf numFmtId="0" fontId="0" fillId="10" borderId="38" xfId="0" applyFill="1" applyBorder="1" applyAlignment="1" applyProtection="1">
      <alignment horizontal="center"/>
      <protection locked="0" hidden="1"/>
    </xf>
    <xf numFmtId="14" fontId="9" fillId="12" borderId="45" xfId="0" applyNumberFormat="1" applyFont="1" applyFill="1" applyBorder="1" applyAlignment="1" applyProtection="1">
      <alignment horizontal="center" vertical="center"/>
      <protection locked="0"/>
    </xf>
    <xf numFmtId="0" fontId="4" fillId="11" borderId="3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 hidden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49" fontId="0" fillId="6" borderId="27" xfId="0" applyNumberFormat="1" applyFill="1" applyBorder="1" applyAlignment="1" applyProtection="1">
      <alignment horizontal="center" vertical="center"/>
      <protection locked="0"/>
    </xf>
    <xf numFmtId="49" fontId="0" fillId="9" borderId="28" xfId="0" applyNumberForma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Border="1" applyAlignment="1" applyProtection="1">
      <protection locked="0"/>
    </xf>
    <xf numFmtId="49" fontId="0" fillId="9" borderId="46" xfId="0" applyNumberFormat="1" applyFill="1" applyBorder="1" applyAlignment="1" applyProtection="1">
      <alignment horizontal="center" vertical="center"/>
      <protection locked="0"/>
    </xf>
    <xf numFmtId="49" fontId="0" fillId="9" borderId="2" xfId="0" applyNumberFormat="1" applyFill="1" applyBorder="1" applyAlignment="1" applyProtection="1">
      <alignment horizontal="center" vertical="center"/>
      <protection locked="0"/>
    </xf>
    <xf numFmtId="49" fontId="0" fillId="9" borderId="17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6" borderId="47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9" borderId="48" xfId="0" applyFill="1" applyBorder="1" applyAlignment="1">
      <alignment horizontal="center" vertical="center" wrapText="1"/>
    </xf>
    <xf numFmtId="0" fontId="0" fillId="9" borderId="49" xfId="0" applyFill="1" applyBorder="1" applyAlignment="1">
      <alignment horizontal="center" vertical="center"/>
    </xf>
    <xf numFmtId="0" fontId="0" fillId="9" borderId="50" xfId="0" applyFill="1" applyBorder="1" applyAlignment="1">
      <alignment horizontal="center" vertical="center"/>
    </xf>
    <xf numFmtId="49" fontId="0" fillId="6" borderId="2" xfId="0" applyNumberFormat="1" applyFill="1" applyBorder="1" applyAlignment="1" applyProtection="1">
      <alignment horizontal="center" vertical="center"/>
      <protection locked="0"/>
    </xf>
    <xf numFmtId="49" fontId="0" fillId="5" borderId="3" xfId="0" applyNumberFormat="1" applyFill="1" applyBorder="1" applyAlignment="1" applyProtection="1">
      <alignment horizontal="center" vertical="center"/>
      <protection locked="0"/>
    </xf>
    <xf numFmtId="49" fontId="0" fillId="7" borderId="3" xfId="0" applyNumberFormat="1" applyFill="1" applyBorder="1" applyAlignment="1" applyProtection="1">
      <alignment horizontal="center" vertical="center"/>
      <protection locked="0"/>
    </xf>
    <xf numFmtId="49" fontId="0" fillId="9" borderId="3" xfId="0" applyNumberFormat="1" applyFill="1" applyBorder="1" applyAlignment="1">
      <alignment horizontal="center" vertical="center"/>
    </xf>
    <xf numFmtId="49" fontId="0" fillId="13" borderId="3" xfId="0" applyNumberFormat="1" applyFill="1" applyBorder="1" applyAlignment="1" applyProtection="1">
      <alignment horizontal="center" vertical="center"/>
      <protection locked="0"/>
    </xf>
    <xf numFmtId="49" fontId="0" fillId="9" borderId="3" xfId="0" applyNumberFormat="1" applyFill="1" applyBorder="1" applyAlignment="1" applyProtection="1">
      <alignment horizontal="center" vertical="center"/>
      <protection locked="0"/>
    </xf>
    <xf numFmtId="49" fontId="0" fillId="5" borderId="28" xfId="0" applyNumberFormat="1" applyFill="1" applyBorder="1" applyAlignment="1" applyProtection="1">
      <alignment horizontal="center" vertical="center"/>
      <protection locked="0"/>
    </xf>
    <xf numFmtId="49" fontId="0" fillId="7" borderId="28" xfId="0" applyNumberFormat="1" applyFill="1" applyBorder="1" applyAlignment="1" applyProtection="1">
      <alignment horizontal="center" vertical="center"/>
      <protection locked="0"/>
    </xf>
    <xf numFmtId="49" fontId="0" fillId="13" borderId="28" xfId="0" applyNumberFormat="1" applyFill="1" applyBorder="1" applyAlignment="1" applyProtection="1">
      <alignment horizontal="center" vertical="center"/>
      <protection locked="0"/>
    </xf>
    <xf numFmtId="49" fontId="0" fillId="9" borderId="29" xfId="0" applyNumberFormat="1" applyFill="1" applyBorder="1" applyAlignment="1" applyProtection="1">
      <alignment horizontal="center" vertical="center"/>
      <protection locked="0"/>
    </xf>
    <xf numFmtId="49" fontId="0" fillId="9" borderId="10" xfId="0" applyNumberFormat="1" applyFill="1" applyBorder="1" applyAlignment="1" applyProtection="1">
      <alignment horizontal="center" vertical="center"/>
      <protection locked="0"/>
    </xf>
    <xf numFmtId="49" fontId="0" fillId="9" borderId="27" xfId="0" applyNumberFormat="1" applyFill="1" applyBorder="1" applyAlignment="1" applyProtection="1">
      <alignment horizontal="center" vertical="center"/>
      <protection locked="0"/>
    </xf>
    <xf numFmtId="49" fontId="0" fillId="6" borderId="43" xfId="0" applyNumberFormat="1" applyFill="1" applyBorder="1" applyAlignment="1" applyProtection="1">
      <alignment horizontal="center" vertical="center"/>
      <protection locked="0"/>
    </xf>
    <xf numFmtId="49" fontId="0" fillId="5" borderId="31" xfId="0" applyNumberFormat="1" applyFill="1" applyBorder="1" applyAlignment="1" applyProtection="1">
      <alignment horizontal="center" vertical="center"/>
      <protection locked="0"/>
    </xf>
    <xf numFmtId="49" fontId="0" fillId="7" borderId="31" xfId="0" applyNumberFormat="1" applyFill="1" applyBorder="1" applyAlignment="1" applyProtection="1">
      <alignment horizontal="center" vertical="center"/>
      <protection locked="0"/>
    </xf>
    <xf numFmtId="49" fontId="0" fillId="9" borderId="31" xfId="0" applyNumberFormat="1" applyFill="1" applyBorder="1" applyAlignment="1" applyProtection="1">
      <alignment horizontal="center" vertical="center"/>
      <protection locked="0"/>
    </xf>
    <xf numFmtId="49" fontId="0" fillId="13" borderId="31" xfId="0" applyNumberFormat="1" applyFill="1" applyBorder="1" applyAlignment="1" applyProtection="1">
      <alignment horizontal="center" vertical="center"/>
      <protection locked="0"/>
    </xf>
    <xf numFmtId="49" fontId="0" fillId="9" borderId="53" xfId="0" applyNumberFormat="1" applyFill="1" applyBorder="1" applyAlignment="1" applyProtection="1">
      <alignment horizontal="center" vertical="center"/>
      <protection locked="0"/>
    </xf>
    <xf numFmtId="49" fontId="0" fillId="9" borderId="43" xfId="0" applyNumberFormat="1" applyFill="1" applyBorder="1" applyAlignment="1" applyProtection="1">
      <alignment horizontal="center" vertical="center"/>
      <protection locked="0"/>
    </xf>
    <xf numFmtId="49" fontId="0" fillId="9" borderId="42" xfId="0" applyNumberFormat="1" applyFill="1" applyBorder="1" applyAlignment="1" applyProtection="1">
      <alignment horizontal="center" vertical="center"/>
      <protection locked="0"/>
    </xf>
    <xf numFmtId="49" fontId="0" fillId="6" borderId="27" xfId="0" applyNumberFormat="1" applyFill="1" applyBorder="1" applyAlignment="1">
      <alignment horizontal="center" vertical="center"/>
    </xf>
    <xf numFmtId="49" fontId="0" fillId="5" borderId="28" xfId="0" applyNumberFormat="1" applyFill="1" applyBorder="1" applyAlignment="1">
      <alignment horizontal="center" vertical="center"/>
    </xf>
    <xf numFmtId="49" fontId="0" fillId="7" borderId="28" xfId="0" applyNumberFormat="1" applyFill="1" applyBorder="1" applyAlignment="1">
      <alignment horizontal="center" vertical="center"/>
    </xf>
    <xf numFmtId="49" fontId="0" fillId="9" borderId="28" xfId="0" applyNumberFormat="1" applyFill="1" applyBorder="1" applyAlignment="1">
      <alignment horizontal="center" vertical="center"/>
    </xf>
    <xf numFmtId="49" fontId="0" fillId="13" borderId="28" xfId="0" applyNumberFormat="1" applyFill="1" applyBorder="1" applyAlignment="1">
      <alignment horizontal="center" vertical="center"/>
    </xf>
    <xf numFmtId="49" fontId="0" fillId="9" borderId="27" xfId="0" applyNumberFormat="1" applyFill="1" applyBorder="1" applyAlignment="1">
      <alignment horizontal="center" vertical="center"/>
    </xf>
    <xf numFmtId="49" fontId="0" fillId="9" borderId="29" xfId="0" applyNumberFormat="1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center" vertical="center"/>
    </xf>
    <xf numFmtId="0" fontId="11" fillId="13" borderId="0" xfId="0" applyFont="1" applyFill="1" applyAlignment="1" applyProtection="1">
      <alignment horizontal="center" vertical="center"/>
    </xf>
    <xf numFmtId="0" fontId="1" fillId="13" borderId="0" xfId="0" applyFont="1" applyFill="1" applyAlignment="1" applyProtection="1">
      <alignment horizontal="center" vertical="center"/>
      <protection hidden="1"/>
    </xf>
    <xf numFmtId="0" fontId="11" fillId="13" borderId="0" xfId="0" applyFont="1" applyFill="1" applyAlignment="1" applyProtection="1">
      <alignment horizontal="center" vertical="center"/>
      <protection hidden="1"/>
    </xf>
    <xf numFmtId="0" fontId="5" fillId="0" borderId="3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/>
      <protection locked="0" hidden="1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10" borderId="31" xfId="0" applyFill="1" applyBorder="1" applyAlignment="1" applyProtection="1">
      <alignment horizontal="center"/>
      <protection locked="0"/>
    </xf>
    <xf numFmtId="0" fontId="0" fillId="10" borderId="42" xfId="0" applyFill="1" applyBorder="1" applyAlignment="1" applyProtection="1">
      <alignment horizontal="center"/>
      <protection locked="0"/>
    </xf>
    <xf numFmtId="0" fontId="0" fillId="10" borderId="51" xfId="0" applyFill="1" applyBorder="1" applyAlignment="1" applyProtection="1">
      <alignment horizontal="center"/>
      <protection locked="0"/>
    </xf>
    <xf numFmtId="0" fontId="0" fillId="10" borderId="52" xfId="0" applyFill="1" applyBorder="1" applyAlignment="1" applyProtection="1">
      <alignment horizontal="center"/>
      <protection locked="0"/>
    </xf>
    <xf numFmtId="0" fontId="0" fillId="8" borderId="40" xfId="0" applyFill="1" applyBorder="1" applyAlignment="1" applyProtection="1">
      <alignment horizontal="center"/>
      <protection locked="0"/>
    </xf>
    <xf numFmtId="0" fontId="0" fillId="8" borderId="41" xfId="0" applyFill="1" applyBorder="1" applyAlignment="1" applyProtection="1">
      <alignment horizontal="center"/>
      <protection locked="0"/>
    </xf>
    <xf numFmtId="0" fontId="0" fillId="8" borderId="34" xfId="0" applyFill="1" applyBorder="1" applyAlignment="1" applyProtection="1">
      <alignment horizontal="center"/>
      <protection locked="0"/>
    </xf>
    <xf numFmtId="0" fontId="0" fillId="8" borderId="33" xfId="0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8" borderId="18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0" fontId="0" fillId="10" borderId="39" xfId="0" applyFill="1" applyBorder="1" applyAlignment="1" applyProtection="1">
      <alignment horizontal="center" vertical="center"/>
      <protection locked="0"/>
    </xf>
    <xf numFmtId="0" fontId="0" fillId="0" borderId="61" xfId="0" applyFont="1" applyBorder="1" applyAlignment="1" applyProtection="1">
      <alignment horizontal="center" vertical="center"/>
    </xf>
    <xf numFmtId="0" fontId="0" fillId="0" borderId="44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0" fillId="0" borderId="58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56" xfId="0" applyFont="1" applyBorder="1" applyAlignment="1" applyProtection="1">
      <alignment horizontal="center"/>
    </xf>
    <xf numFmtId="0" fontId="6" fillId="0" borderId="57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20" xfId="0" applyFont="1" applyBorder="1" applyAlignment="1" applyProtection="1">
      <alignment horizont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59" xfId="0" applyFont="1" applyBorder="1" applyAlignment="1" applyProtection="1">
      <alignment horizontal="center" vertical="center"/>
    </xf>
    <xf numFmtId="49" fontId="0" fillId="0" borderId="5" xfId="0" applyNumberFormat="1" applyFont="1" applyBorder="1" applyAlignment="1" applyProtection="1">
      <alignment horizontal="center"/>
      <protection locked="0"/>
    </xf>
    <xf numFmtId="49" fontId="0" fillId="0" borderId="20" xfId="0" applyNumberFormat="1" applyFont="1" applyBorder="1" applyAlignment="1" applyProtection="1">
      <alignment horizontal="center"/>
      <protection locked="0"/>
    </xf>
    <xf numFmtId="49" fontId="0" fillId="0" borderId="60" xfId="0" applyNumberFormat="1" applyFont="1" applyBorder="1" applyAlignment="1" applyProtection="1">
      <alignment horizontal="center" vertical="center"/>
      <protection locked="0"/>
    </xf>
    <xf numFmtId="49" fontId="0" fillId="0" borderId="59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4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Fill="1" applyBorder="1" applyAlignment="1" applyProtection="1">
      <alignment horizontal="center" vertical="center" wrapText="1"/>
      <protection locked="0"/>
    </xf>
    <xf numFmtId="49" fontId="0" fillId="0" borderId="24" xfId="0" applyNumberFormat="1" applyFill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11" xfId="0" applyBorder="1" applyAlignment="1" applyProtection="1">
      <alignment horizontal="right"/>
    </xf>
    <xf numFmtId="0" fontId="0" fillId="0" borderId="30" xfId="0" applyBorder="1" applyAlignment="1" applyProtection="1">
      <alignment horizontal="right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11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49" fontId="0" fillId="0" borderId="22" xfId="0" applyNumberFormat="1" applyFill="1" applyBorder="1" applyAlignment="1" applyProtection="1">
      <alignment horizontal="center" vertical="center"/>
      <protection locked="0"/>
    </xf>
    <xf numFmtId="49" fontId="0" fillId="0" borderId="24" xfId="0" applyNumberFormat="1" applyFill="1" applyBorder="1" applyAlignment="1" applyProtection="1">
      <alignment horizontal="center" vertical="center"/>
      <protection locked="0"/>
    </xf>
    <xf numFmtId="0" fontId="0" fillId="10" borderId="43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0" fillId="10" borderId="26" xfId="0" applyFill="1" applyBorder="1" applyAlignment="1" applyProtection="1">
      <alignment horizontal="center"/>
      <protection locked="0"/>
    </xf>
    <xf numFmtId="0" fontId="8" fillId="10" borderId="4" xfId="0" applyFont="1" applyFill="1" applyBorder="1" applyAlignment="1" applyProtection="1">
      <alignment horizontal="center"/>
      <protection locked="0"/>
    </xf>
    <xf numFmtId="0" fontId="8" fillId="10" borderId="26" xfId="0" applyFont="1" applyFill="1" applyBorder="1" applyAlignment="1" applyProtection="1">
      <alignment horizontal="center"/>
      <protection locked="0"/>
    </xf>
    <xf numFmtId="0" fontId="0" fillId="10" borderId="27" xfId="0" applyFill="1" applyBorder="1" applyAlignment="1" applyProtection="1">
      <alignment horizontal="center"/>
      <protection locked="0"/>
    </xf>
    <xf numFmtId="0" fontId="0" fillId="10" borderId="29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top"/>
      <protection locked="0"/>
    </xf>
    <xf numFmtId="49" fontId="0" fillId="0" borderId="20" xfId="0" applyNumberFormat="1" applyFont="1" applyFill="1" applyBorder="1" applyAlignment="1" applyProtection="1">
      <alignment horizontal="center" vertical="top"/>
      <protection locked="0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30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wrapText="1" shrinkToFit="1"/>
      <protection locked="0"/>
    </xf>
    <xf numFmtId="49" fontId="0" fillId="0" borderId="14" xfId="0" applyNumberFormat="1" applyBorder="1" applyAlignment="1" applyProtection="1">
      <alignment horizontal="center"/>
      <protection hidden="1"/>
    </xf>
    <xf numFmtId="49" fontId="0" fillId="0" borderId="15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 vertic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26" xfId="0" applyFont="1" applyBorder="1" applyAlignment="1" applyProtection="1">
      <alignment horizontal="center"/>
      <protection hidden="1"/>
    </xf>
    <xf numFmtId="14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44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49" fontId="0" fillId="0" borderId="14" xfId="0" applyNumberForma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17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23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 hidden="1"/>
    </xf>
    <xf numFmtId="49" fontId="0" fillId="0" borderId="22" xfId="0" applyNumberFormat="1" applyBorder="1" applyAlignment="1" applyProtection="1">
      <alignment horizontal="center"/>
      <protection locked="0" hidden="1"/>
    </xf>
    <xf numFmtId="49" fontId="0" fillId="0" borderId="24" xfId="0" applyNumberFormat="1" applyBorder="1" applyAlignment="1" applyProtection="1">
      <alignment horizontal="center"/>
      <protection locked="0" hidden="1"/>
    </xf>
    <xf numFmtId="0" fontId="0" fillId="0" borderId="30" xfId="0" applyBorder="1" applyAlignment="1" applyProtection="1">
      <alignment horizontal="right" vertical="center"/>
      <protection hidden="1"/>
    </xf>
    <xf numFmtId="0" fontId="0" fillId="0" borderId="33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U39"/>
  <sheetViews>
    <sheetView tabSelected="1" view="pageLayout" topLeftCell="A24" zoomScale="80" zoomScaleNormal="100" zoomScalePageLayoutView="80" workbookViewId="0">
      <selection activeCell="O28" sqref="O28"/>
    </sheetView>
  </sheetViews>
  <sheetFormatPr defaultColWidth="4.26171875" defaultRowHeight="14.4" x14ac:dyDescent="0.55000000000000004"/>
  <cols>
    <col min="1" max="1" width="3.26171875" style="15" customWidth="1"/>
    <col min="2" max="2" width="4.83984375" style="15" customWidth="1"/>
    <col min="3" max="14" width="12.41796875" style="15" customWidth="1"/>
    <col min="15" max="15" width="9.15625" style="15" customWidth="1"/>
    <col min="16" max="16384" width="4.26171875" style="15"/>
  </cols>
  <sheetData>
    <row r="1" spans="1:14" ht="15.6" x14ac:dyDescent="0.55000000000000004"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s="11" customFormat="1" ht="24" customHeight="1" x14ac:dyDescent="0.55000000000000004">
      <c r="B2" s="89"/>
      <c r="C2" s="90">
        <v>1</v>
      </c>
      <c r="D2" s="90">
        <v>2</v>
      </c>
      <c r="E2" s="90">
        <v>3</v>
      </c>
      <c r="F2" s="90">
        <v>4</v>
      </c>
      <c r="G2" s="90">
        <v>5</v>
      </c>
      <c r="H2" s="90">
        <v>6</v>
      </c>
      <c r="I2" s="90">
        <v>7</v>
      </c>
      <c r="J2" s="90">
        <v>8</v>
      </c>
      <c r="K2" s="90">
        <v>9</v>
      </c>
      <c r="L2" s="90">
        <v>10</v>
      </c>
      <c r="M2" s="90">
        <v>11</v>
      </c>
      <c r="N2" s="90">
        <v>12</v>
      </c>
    </row>
    <row r="3" spans="1:14" ht="54.75" customHeight="1" x14ac:dyDescent="0.55000000000000004">
      <c r="B3" s="90" t="s">
        <v>0</v>
      </c>
      <c r="C3" s="54"/>
      <c r="D3" s="14"/>
      <c r="E3" s="14"/>
      <c r="F3" s="14"/>
      <c r="G3" s="14"/>
      <c r="H3" s="14"/>
      <c r="I3" s="16"/>
      <c r="J3" s="14"/>
      <c r="K3" s="16"/>
      <c r="L3" s="14"/>
      <c r="M3" s="6"/>
      <c r="N3" s="6"/>
    </row>
    <row r="4" spans="1:14" ht="54.75" customHeight="1" x14ac:dyDescent="0.55000000000000004">
      <c r="B4" s="90" t="s">
        <v>1</v>
      </c>
      <c r="C4" s="16"/>
      <c r="D4" s="14"/>
      <c r="E4" s="14"/>
      <c r="F4" s="54"/>
      <c r="G4" s="14"/>
      <c r="H4" s="14"/>
      <c r="I4" s="16"/>
      <c r="J4" s="14"/>
      <c r="K4" s="16"/>
      <c r="L4" s="14"/>
      <c r="M4" s="6"/>
      <c r="N4" s="6"/>
    </row>
    <row r="5" spans="1:14" ht="54.75" customHeight="1" x14ac:dyDescent="0.55000000000000004">
      <c r="B5" s="90" t="s">
        <v>2</v>
      </c>
      <c r="C5" s="14"/>
      <c r="D5" s="14"/>
      <c r="E5" s="14"/>
      <c r="F5" s="14"/>
      <c r="G5" s="14"/>
      <c r="H5" s="14"/>
      <c r="I5" s="16"/>
      <c r="J5" s="14"/>
      <c r="K5" s="16"/>
      <c r="L5" s="14"/>
      <c r="M5" s="6"/>
      <c r="N5" s="6"/>
    </row>
    <row r="6" spans="1:14" ht="54.75" customHeight="1" x14ac:dyDescent="0.55000000000000004">
      <c r="B6" s="90" t="s">
        <v>3</v>
      </c>
      <c r="C6" s="14"/>
      <c r="D6" s="14"/>
      <c r="E6" s="14"/>
      <c r="F6" s="14"/>
      <c r="G6" s="14"/>
      <c r="H6" s="14"/>
      <c r="I6" s="54"/>
      <c r="J6" s="14"/>
      <c r="K6" s="16"/>
      <c r="L6" s="7"/>
      <c r="M6" s="6"/>
      <c r="N6" s="6"/>
    </row>
    <row r="7" spans="1:14" ht="54.75" customHeight="1" x14ac:dyDescent="0.55000000000000004">
      <c r="B7" s="90" t="s">
        <v>4</v>
      </c>
      <c r="C7" s="14"/>
      <c r="D7" s="14"/>
      <c r="E7" s="14"/>
      <c r="F7" s="16"/>
      <c r="G7" s="14"/>
      <c r="H7" s="14"/>
      <c r="I7" s="16"/>
      <c r="J7" s="14"/>
      <c r="K7" s="16"/>
      <c r="L7" s="54"/>
      <c r="M7" s="6"/>
      <c r="N7" s="6"/>
    </row>
    <row r="8" spans="1:14" ht="54.75" customHeight="1" x14ac:dyDescent="0.55000000000000004">
      <c r="A8" s="15" t="s">
        <v>5</v>
      </c>
      <c r="B8" s="90" t="s">
        <v>6</v>
      </c>
      <c r="C8" s="14"/>
      <c r="D8" s="14"/>
      <c r="E8" s="14"/>
      <c r="F8" s="16"/>
      <c r="G8" s="14"/>
      <c r="H8" s="14"/>
      <c r="I8" s="16"/>
      <c r="J8" s="14"/>
      <c r="K8" s="16"/>
      <c r="L8" s="16"/>
      <c r="M8" s="6"/>
      <c r="N8" s="6"/>
    </row>
    <row r="9" spans="1:14" ht="54.75" customHeight="1" x14ac:dyDescent="0.55000000000000004">
      <c r="B9" s="90" t="s">
        <v>7</v>
      </c>
      <c r="C9" s="14"/>
      <c r="D9" s="14"/>
      <c r="E9" s="14"/>
      <c r="F9" s="16"/>
      <c r="G9" s="14"/>
      <c r="H9" s="16"/>
      <c r="I9" s="16"/>
      <c r="J9" s="14"/>
      <c r="K9" s="16"/>
      <c r="L9" s="16"/>
      <c r="M9" s="6"/>
      <c r="N9" s="6"/>
    </row>
    <row r="10" spans="1:14" ht="54.75" customHeight="1" x14ac:dyDescent="0.55000000000000004">
      <c r="B10" s="90" t="s">
        <v>8</v>
      </c>
      <c r="C10" s="14"/>
      <c r="D10" s="14"/>
      <c r="E10" s="14"/>
      <c r="F10" s="16"/>
      <c r="G10" s="14"/>
      <c r="H10" s="14"/>
      <c r="I10" s="16"/>
      <c r="J10" s="14"/>
      <c r="K10" s="16"/>
      <c r="L10" s="8"/>
      <c r="M10" s="6"/>
      <c r="N10" s="6"/>
    </row>
    <row r="11" spans="1:14" ht="14.7" thickBot="1" x14ac:dyDescent="0.6"/>
    <row r="12" spans="1:14" ht="14.7" thickBot="1" x14ac:dyDescent="0.6">
      <c r="B12" s="169" t="s">
        <v>9</v>
      </c>
      <c r="C12" s="170"/>
      <c r="D12" s="170" t="s">
        <v>10</v>
      </c>
      <c r="E12" s="170"/>
      <c r="F12" s="171"/>
      <c r="G12" s="171"/>
      <c r="H12" s="171"/>
      <c r="I12" s="172"/>
      <c r="L12" s="140" t="s">
        <v>11</v>
      </c>
      <c r="M12" s="140"/>
      <c r="N12" s="93"/>
    </row>
    <row r="13" spans="1:14" ht="15.75" customHeight="1" thickBot="1" x14ac:dyDescent="0.6">
      <c r="B13" s="166" t="s">
        <v>12</v>
      </c>
      <c r="C13" s="167"/>
      <c r="D13" s="167"/>
      <c r="E13" s="167"/>
      <c r="F13" s="167"/>
      <c r="G13" s="167"/>
      <c r="H13" s="167"/>
      <c r="I13" s="168"/>
      <c r="J13" s="145"/>
      <c r="K13" s="145"/>
      <c r="L13" s="145"/>
      <c r="M13" s="19"/>
      <c r="N13" s="19"/>
    </row>
    <row r="14" spans="1:14" ht="14.7" thickBot="1" x14ac:dyDescent="0.6">
      <c r="B14" s="27"/>
      <c r="C14" s="27"/>
      <c r="D14" s="27"/>
      <c r="E14" s="27"/>
      <c r="F14" s="27"/>
      <c r="G14" s="27"/>
      <c r="H14" s="27"/>
      <c r="J14" s="140" t="s">
        <v>13</v>
      </c>
      <c r="K14" s="140"/>
      <c r="L14" s="143"/>
      <c r="M14" s="144"/>
    </row>
    <row r="15" spans="1:14" ht="14.7" thickBot="1" x14ac:dyDescent="0.6">
      <c r="B15" s="163" t="s">
        <v>14</v>
      </c>
      <c r="C15" s="159"/>
      <c r="D15" s="158" t="s">
        <v>10</v>
      </c>
      <c r="E15" s="159"/>
      <c r="F15" s="158" t="s">
        <v>15</v>
      </c>
      <c r="G15" s="159"/>
      <c r="H15" s="161" t="s">
        <v>16</v>
      </c>
      <c r="I15" s="162"/>
      <c r="J15" s="146" t="s">
        <v>17</v>
      </c>
      <c r="K15" s="147"/>
      <c r="L15" s="148"/>
      <c r="M15" s="149"/>
    </row>
    <row r="16" spans="1:14" ht="14.7" thickBot="1" x14ac:dyDescent="0.6">
      <c r="B16" s="97" t="s">
        <v>18</v>
      </c>
      <c r="C16" s="98"/>
      <c r="D16" s="164"/>
      <c r="E16" s="165"/>
      <c r="F16" s="160">
        <v>17.5</v>
      </c>
      <c r="G16" s="160"/>
      <c r="H16" s="122">
        <f>F16*$N$12</f>
        <v>0</v>
      </c>
      <c r="I16" s="123"/>
      <c r="J16" s="141" t="s">
        <v>19</v>
      </c>
      <c r="K16" s="142"/>
      <c r="L16" s="143"/>
      <c r="M16" s="144"/>
      <c r="N16" s="13"/>
    </row>
    <row r="17" spans="1:21" ht="14.7" thickBot="1" x14ac:dyDescent="0.6">
      <c r="B17" s="99" t="s">
        <v>20</v>
      </c>
      <c r="C17" s="100"/>
      <c r="D17" s="130"/>
      <c r="E17" s="131"/>
      <c r="F17" s="126">
        <v>5</v>
      </c>
      <c r="G17" s="127"/>
      <c r="H17" s="122">
        <f>F17*$N$12</f>
        <v>0</v>
      </c>
      <c r="I17" s="123"/>
      <c r="J17" s="25"/>
      <c r="K17" s="95"/>
      <c r="L17" s="50"/>
      <c r="M17" s="50"/>
      <c r="N17" s="13"/>
    </row>
    <row r="18" spans="1:21" ht="14.7" thickBot="1" x14ac:dyDescent="0.6">
      <c r="B18" s="128" t="s">
        <v>21</v>
      </c>
      <c r="C18" s="129"/>
      <c r="D18" s="132"/>
      <c r="E18" s="133"/>
      <c r="F18" s="138">
        <v>2.5</v>
      </c>
      <c r="G18" s="139"/>
      <c r="H18" s="124">
        <f>F18*$N$12</f>
        <v>0</v>
      </c>
      <c r="I18" s="125"/>
      <c r="J18" s="20"/>
      <c r="K18" s="26" t="s">
        <v>22</v>
      </c>
      <c r="L18" s="134"/>
      <c r="M18" s="135"/>
      <c r="N18" s="20"/>
    </row>
    <row r="19" spans="1:21" ht="14.7" thickBot="1" x14ac:dyDescent="0.6">
      <c r="B19" s="116" t="s">
        <v>23</v>
      </c>
      <c r="C19" s="117"/>
      <c r="D19" s="117"/>
      <c r="E19" s="117"/>
      <c r="F19" s="117"/>
      <c r="G19" s="117"/>
      <c r="H19" s="117"/>
      <c r="I19" s="118"/>
      <c r="J19" s="21"/>
      <c r="K19" s="26" t="s">
        <v>24</v>
      </c>
      <c r="L19" s="136"/>
      <c r="M19" s="137"/>
      <c r="N19" s="9"/>
      <c r="O19" s="9"/>
      <c r="P19" s="9"/>
      <c r="Q19" s="9"/>
      <c r="R19" s="9"/>
      <c r="S19" s="9"/>
      <c r="T19" s="9"/>
    </row>
    <row r="20" spans="1:21" ht="15.75" customHeight="1" thickBot="1" x14ac:dyDescent="0.6">
      <c r="B20" s="119"/>
      <c r="C20" s="120"/>
      <c r="D20" s="120"/>
      <c r="E20" s="120"/>
      <c r="F20" s="120"/>
      <c r="G20" s="120"/>
      <c r="H20" s="120"/>
      <c r="I20" s="121"/>
      <c r="J20" s="22"/>
      <c r="K20" s="12" t="s">
        <v>25</v>
      </c>
      <c r="L20" s="136"/>
      <c r="M20" s="137"/>
      <c r="N20" s="9"/>
      <c r="O20" s="9"/>
      <c r="P20" s="9"/>
      <c r="Q20" s="9"/>
      <c r="R20" s="9"/>
      <c r="S20" s="9"/>
      <c r="T20" s="9"/>
      <c r="U20" s="9"/>
    </row>
    <row r="21" spans="1:21" ht="14.7" thickBot="1" x14ac:dyDescent="0.6">
      <c r="G21" s="11"/>
      <c r="K21" s="189"/>
      <c r="L21" s="189"/>
      <c r="M21" s="189"/>
      <c r="N21" s="189"/>
    </row>
    <row r="22" spans="1:21" x14ac:dyDescent="0.55000000000000004">
      <c r="B22" s="169" t="s">
        <v>26</v>
      </c>
      <c r="C22" s="170"/>
      <c r="D22" s="170" t="s">
        <v>10</v>
      </c>
      <c r="E22" s="170"/>
      <c r="F22" s="171"/>
      <c r="G22" s="171"/>
      <c r="H22" s="171"/>
      <c r="I22" s="172"/>
      <c r="J22" s="9"/>
      <c r="K22" s="189"/>
      <c r="L22" s="189"/>
      <c r="M22" s="189"/>
      <c r="N22" s="189"/>
    </row>
    <row r="23" spans="1:21" ht="14.7" thickBot="1" x14ac:dyDescent="0.6">
      <c r="B23" s="166" t="s">
        <v>27</v>
      </c>
      <c r="C23" s="167"/>
      <c r="D23" s="167"/>
      <c r="E23" s="167"/>
      <c r="F23" s="167"/>
      <c r="G23" s="167"/>
      <c r="H23" s="167"/>
      <c r="I23" s="168"/>
      <c r="J23" s="22"/>
      <c r="K23" s="189"/>
      <c r="L23" s="189"/>
      <c r="M23" s="189"/>
      <c r="N23" s="189"/>
    </row>
    <row r="24" spans="1:21" ht="14.7" thickBot="1" x14ac:dyDescent="0.6">
      <c r="B24" s="18"/>
      <c r="C24" s="18"/>
      <c r="D24" s="18"/>
      <c r="E24" s="18"/>
      <c r="F24" s="18"/>
      <c r="G24" s="18"/>
      <c r="H24" s="18"/>
      <c r="I24" s="18"/>
      <c r="J24" s="22"/>
      <c r="K24" s="44"/>
      <c r="L24" s="44"/>
      <c r="M24" s="44"/>
      <c r="N24" s="44"/>
    </row>
    <row r="25" spans="1:21" x14ac:dyDescent="0.55000000000000004">
      <c r="C25" s="178" t="s">
        <v>28</v>
      </c>
      <c r="D25" s="179"/>
      <c r="E25" s="179"/>
      <c r="F25" s="179"/>
      <c r="G25" s="179"/>
      <c r="H25" s="179"/>
      <c r="I25" s="179"/>
      <c r="J25" s="179"/>
      <c r="K25" s="179"/>
      <c r="L25" s="180"/>
    </row>
    <row r="26" spans="1:21" ht="14.7" thickBot="1" x14ac:dyDescent="0.6">
      <c r="C26" s="175" t="s">
        <v>29</v>
      </c>
      <c r="D26" s="176"/>
      <c r="E26" s="176"/>
      <c r="F26" s="176"/>
      <c r="G26" s="176"/>
      <c r="H26" s="176"/>
      <c r="I26" s="176"/>
      <c r="J26" s="177"/>
      <c r="K26" s="173" t="s">
        <v>30</v>
      </c>
      <c r="L26" s="174"/>
    </row>
    <row r="27" spans="1:21" ht="45" customHeight="1" x14ac:dyDescent="0.55000000000000004">
      <c r="C27" s="55" t="s">
        <v>31</v>
      </c>
      <c r="D27" s="56" t="s">
        <v>32</v>
      </c>
      <c r="E27" s="57" t="s">
        <v>33</v>
      </c>
      <c r="F27" s="58" t="s">
        <v>18</v>
      </c>
      <c r="G27" s="58" t="s">
        <v>20</v>
      </c>
      <c r="H27" s="57" t="s">
        <v>34</v>
      </c>
      <c r="I27" s="58" t="s">
        <v>21</v>
      </c>
      <c r="J27" s="59" t="s">
        <v>26</v>
      </c>
      <c r="K27" s="88" t="s">
        <v>35</v>
      </c>
      <c r="L27" s="60" t="s">
        <v>36</v>
      </c>
      <c r="M27" s="24"/>
      <c r="N27" s="42" t="s">
        <v>37</v>
      </c>
    </row>
    <row r="28" spans="1:21" x14ac:dyDescent="0.55000000000000004">
      <c r="A28" s="183" t="s">
        <v>38</v>
      </c>
      <c r="B28" s="184"/>
      <c r="C28" s="61" t="s">
        <v>39</v>
      </c>
      <c r="D28" s="62" t="s">
        <v>40</v>
      </c>
      <c r="E28" s="63" t="s">
        <v>41</v>
      </c>
      <c r="F28" s="64" t="s">
        <v>42</v>
      </c>
      <c r="G28" s="64" t="s">
        <v>43</v>
      </c>
      <c r="H28" s="65" t="s">
        <v>44</v>
      </c>
      <c r="I28" s="66" t="s">
        <v>45</v>
      </c>
      <c r="J28" s="71" t="s">
        <v>46</v>
      </c>
      <c r="K28" s="52" t="s">
        <v>47</v>
      </c>
      <c r="L28" s="53" t="s">
        <v>48</v>
      </c>
      <c r="N28" s="41" t="s">
        <v>49</v>
      </c>
    </row>
    <row r="29" spans="1:21" ht="15.75" customHeight="1" x14ac:dyDescent="0.55000000000000004">
      <c r="A29" s="187" t="s">
        <v>50</v>
      </c>
      <c r="B29" s="188"/>
      <c r="C29" s="81"/>
      <c r="D29" s="82"/>
      <c r="E29" s="83"/>
      <c r="F29" s="84"/>
      <c r="G29" s="84"/>
      <c r="H29" s="85"/>
      <c r="I29" s="84"/>
      <c r="J29" s="51"/>
      <c r="K29" s="86"/>
      <c r="L29" s="87"/>
      <c r="M29" s="28"/>
      <c r="N29" s="29"/>
    </row>
    <row r="30" spans="1:21" x14ac:dyDescent="0.55000000000000004">
      <c r="A30" s="187"/>
      <c r="B30" s="188"/>
      <c r="C30" s="73"/>
      <c r="D30" s="74"/>
      <c r="E30" s="75"/>
      <c r="F30" s="76"/>
      <c r="G30" s="76"/>
      <c r="H30" s="77"/>
      <c r="I30" s="76"/>
      <c r="J30" s="78"/>
      <c r="K30" s="79"/>
      <c r="L30" s="80"/>
      <c r="M30" s="28"/>
      <c r="N30" s="96"/>
    </row>
    <row r="31" spans="1:21" x14ac:dyDescent="0.55000000000000004">
      <c r="A31" s="185" t="s">
        <v>51</v>
      </c>
      <c r="B31" s="186"/>
      <c r="C31" s="45"/>
      <c r="D31" s="67"/>
      <c r="E31" s="68"/>
      <c r="F31" s="46"/>
      <c r="G31" s="46"/>
      <c r="H31" s="69"/>
      <c r="I31" s="46"/>
      <c r="J31" s="51"/>
      <c r="K31" s="72"/>
      <c r="L31" s="70"/>
      <c r="M31" s="28"/>
      <c r="N31" s="96"/>
    </row>
    <row r="32" spans="1:21" ht="14.7" thickBot="1" x14ac:dyDescent="0.6">
      <c r="C32" s="23"/>
      <c r="D32" s="23"/>
      <c r="E32" s="23"/>
      <c r="F32" s="23"/>
      <c r="G32" s="23"/>
      <c r="H32" s="23"/>
      <c r="I32" s="23"/>
      <c r="M32" s="96"/>
      <c r="N32" s="96"/>
    </row>
    <row r="33" spans="3:16" ht="33.75" customHeight="1" thickBot="1" x14ac:dyDescent="0.6">
      <c r="C33" s="109" t="s">
        <v>52</v>
      </c>
      <c r="D33" s="110"/>
      <c r="E33" s="110"/>
      <c r="F33" s="111"/>
      <c r="G33" s="30"/>
      <c r="H33" s="31" t="s">
        <v>53</v>
      </c>
      <c r="I33" s="32"/>
      <c r="J33" s="33" t="s">
        <v>54</v>
      </c>
      <c r="L33" s="181" t="s">
        <v>55</v>
      </c>
      <c r="M33" s="182"/>
      <c r="P33" s="34">
        <v>1</v>
      </c>
    </row>
    <row r="34" spans="3:16" x14ac:dyDescent="0.55000000000000004">
      <c r="C34" s="112"/>
      <c r="D34" s="113"/>
      <c r="E34" s="114"/>
      <c r="F34" s="115"/>
      <c r="G34" s="35"/>
      <c r="H34" s="36"/>
      <c r="I34" s="96"/>
      <c r="J34" s="37"/>
      <c r="L34" s="150"/>
      <c r="M34" s="102"/>
    </row>
    <row r="35" spans="3:16" x14ac:dyDescent="0.55000000000000004">
      <c r="C35" s="105" t="s">
        <v>56</v>
      </c>
      <c r="D35" s="106"/>
      <c r="E35" s="101" t="s">
        <v>57</v>
      </c>
      <c r="F35" s="102"/>
      <c r="G35" s="38"/>
      <c r="H35" s="39" t="s">
        <v>58</v>
      </c>
      <c r="I35" s="96"/>
      <c r="J35" s="39" t="s">
        <v>59</v>
      </c>
      <c r="L35" s="151" t="s">
        <v>60</v>
      </c>
      <c r="M35" s="152"/>
    </row>
    <row r="36" spans="3:16" ht="15.9" thickBot="1" x14ac:dyDescent="0.65">
      <c r="C36" s="107" t="s">
        <v>61</v>
      </c>
      <c r="D36" s="108"/>
      <c r="E36" s="103"/>
      <c r="F36" s="104"/>
      <c r="H36" s="39" t="s">
        <v>62</v>
      </c>
      <c r="I36" s="96"/>
      <c r="J36" s="40" t="s">
        <v>63</v>
      </c>
      <c r="L36" s="153" t="s">
        <v>64</v>
      </c>
      <c r="M36" s="154"/>
    </row>
    <row r="37" spans="3:16" ht="14.7" thickBot="1" x14ac:dyDescent="0.6">
      <c r="H37" s="39" t="s">
        <v>65</v>
      </c>
      <c r="I37" s="96"/>
      <c r="L37" s="155" t="s">
        <v>66</v>
      </c>
      <c r="M37" s="156"/>
    </row>
    <row r="38" spans="3:16" x14ac:dyDescent="0.55000000000000004">
      <c r="H38" s="39" t="s">
        <v>67</v>
      </c>
    </row>
    <row r="39" spans="3:16" ht="14.7" thickBot="1" x14ac:dyDescent="0.6">
      <c r="H39" s="40" t="s">
        <v>68</v>
      </c>
    </row>
  </sheetData>
  <mergeCells count="56">
    <mergeCell ref="K26:L26"/>
    <mergeCell ref="C26:J26"/>
    <mergeCell ref="C25:L25"/>
    <mergeCell ref="L33:M33"/>
    <mergeCell ref="B22:C22"/>
    <mergeCell ref="D22:E22"/>
    <mergeCell ref="F22:I22"/>
    <mergeCell ref="B23:I23"/>
    <mergeCell ref="A28:B28"/>
    <mergeCell ref="A31:B31"/>
    <mergeCell ref="A29:B30"/>
    <mergeCell ref="K21:N23"/>
    <mergeCell ref="L34:M34"/>
    <mergeCell ref="L35:M35"/>
    <mergeCell ref="L36:M36"/>
    <mergeCell ref="L37:M37"/>
    <mergeCell ref="B1:N1"/>
    <mergeCell ref="F15:G15"/>
    <mergeCell ref="F16:G16"/>
    <mergeCell ref="H15:I15"/>
    <mergeCell ref="H16:I16"/>
    <mergeCell ref="B15:C15"/>
    <mergeCell ref="D15:E15"/>
    <mergeCell ref="D16:E16"/>
    <mergeCell ref="B13:I13"/>
    <mergeCell ref="B12:C12"/>
    <mergeCell ref="D12:E12"/>
    <mergeCell ref="F12:I12"/>
    <mergeCell ref="L18:M18"/>
    <mergeCell ref="L19:M19"/>
    <mergeCell ref="L20:M20"/>
    <mergeCell ref="F18:G18"/>
    <mergeCell ref="L12:M12"/>
    <mergeCell ref="J16:K16"/>
    <mergeCell ref="L16:M16"/>
    <mergeCell ref="J13:L13"/>
    <mergeCell ref="J14:K14"/>
    <mergeCell ref="J15:K15"/>
    <mergeCell ref="L14:M14"/>
    <mergeCell ref="L15:M15"/>
    <mergeCell ref="B16:C16"/>
    <mergeCell ref="B17:C17"/>
    <mergeCell ref="E35:F35"/>
    <mergeCell ref="E36:F36"/>
    <mergeCell ref="C35:D35"/>
    <mergeCell ref="C36:D36"/>
    <mergeCell ref="C33:F33"/>
    <mergeCell ref="C34:D34"/>
    <mergeCell ref="E34:F34"/>
    <mergeCell ref="B19:I20"/>
    <mergeCell ref="H17:I17"/>
    <mergeCell ref="H18:I18"/>
    <mergeCell ref="F17:G17"/>
    <mergeCell ref="B18:C18"/>
    <mergeCell ref="D17:E17"/>
    <mergeCell ref="D18:E18"/>
  </mergeCells>
  <dataValidations disablePrompts="1" count="8">
    <dataValidation type="list" errorStyle="warning" allowBlank="1" showInputMessage="1" showErrorMessage="1" errorTitle="Alternate Lot Number" error="Would you like to add this alternate lot number to the worksheet?" sqref="L14:M14" xr:uid="{00000000-0002-0000-0000-000000000000}">
      <formula1>$D$28:$D$31</formula1>
    </dataValidation>
    <dataValidation type="list" errorStyle="warning" allowBlank="1" showInputMessage="1" showErrorMessage="1" errorTitle="Alternate Lot Number" error="Would you like to add this alternate lot number to the worksheet?" sqref="L15:M15" xr:uid="{00000000-0002-0000-0000-000001000000}">
      <formula1>$C$28:$C$31</formula1>
    </dataValidation>
    <dataValidation type="list" showInputMessage="1" showErrorMessage="1" sqref="L16:M16" xr:uid="{00000000-0002-0000-0000-000002000000}">
      <formula1>$L$34:$L$37</formula1>
    </dataValidation>
    <dataValidation type="list" errorStyle="warning" showInputMessage="1" showErrorMessage="1" errorTitle="Alternate Lot Number" error="Would you like to add this alternate lot number to the worksheet?" sqref="F12:I12" xr:uid="{00000000-0002-0000-0000-000003000000}">
      <formula1>$E$28:$E$31</formula1>
    </dataValidation>
    <dataValidation type="list" errorStyle="warning" showInputMessage="1" showErrorMessage="1" errorTitle="Alternate Lot Number" error="Would you like to add this alternate lot number to the worksheet?" sqref="D16:E16" xr:uid="{00000000-0002-0000-0000-000004000000}">
      <formula1>$F$28:$F$31</formula1>
    </dataValidation>
    <dataValidation type="list" errorStyle="warning" allowBlank="1" showInputMessage="1" showErrorMessage="1" errorTitle="Alternate Lot Number" error="Would you like to add this alternate lot number to the worksheet?" sqref="D17:E17" xr:uid="{00000000-0002-0000-0000-000005000000}">
      <formula1>$G$28:$G$31</formula1>
    </dataValidation>
    <dataValidation type="list" errorStyle="warning" showInputMessage="1" showErrorMessage="1" errorTitle="Alternate Lot Number" error="Would you like to add this alternate lot number to the worksheet?" sqref="D18:E18" xr:uid="{00000000-0002-0000-0000-000006000000}">
      <formula1>$I$28:$I$31</formula1>
    </dataValidation>
    <dataValidation type="list" errorStyle="warning" showInputMessage="1" showErrorMessage="1" errorTitle="Alternate Lot Number" error="Would you like to add this alternate lot number to the worksheet?" sqref="F22:I22" xr:uid="{00000000-0002-0000-0000-000007000000}">
      <formula1>$J$28:$J$31</formula1>
    </dataValidation>
  </dataValidations>
  <pageMargins left="0.7" right="0.7" top="0.75" bottom="0.75" header="0.3" footer="0.3"/>
  <pageSetup scale="75" orientation="landscape" r:id="rId1"/>
  <headerFooter>
    <oddHeader>&amp;LPowerPlex Y23 Punch/Amplification Worksheet
DNA Database Section&amp;RVersion 2
Effective Date: 07/01/2020</oddHeader>
    <oddFooter>&amp;LForm approved for use by DNA Technical Leader&amp;CEnd of form.&amp;R&amp;G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O29"/>
  <sheetViews>
    <sheetView view="pageLayout" topLeftCell="A5" zoomScale="90" zoomScaleNormal="100" zoomScalePageLayoutView="90" workbookViewId="0">
      <selection activeCell="K19" sqref="K19"/>
    </sheetView>
  </sheetViews>
  <sheetFormatPr defaultColWidth="9.15625" defaultRowHeight="14.4" x14ac:dyDescent="0.55000000000000004"/>
  <cols>
    <col min="1" max="1" width="3" style="15" customWidth="1"/>
    <col min="2" max="2" width="4.15625" style="15" customWidth="1"/>
    <col min="3" max="3" width="12.15625" style="15" customWidth="1"/>
    <col min="4" max="14" width="11.15625" style="15" customWidth="1"/>
    <col min="15" max="16384" width="9.15625" style="15"/>
  </cols>
  <sheetData>
    <row r="1" spans="1:15" ht="15.6" x14ac:dyDescent="0.55000000000000004">
      <c r="A1" s="10"/>
      <c r="B1" s="210" t="str">
        <f>IF('PPY Amplification'!B1="","",'PPY Amplification'!B1)</f>
        <v/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43"/>
    </row>
    <row r="2" spans="1:15" ht="19.5" customHeight="1" x14ac:dyDescent="0.55000000000000004">
      <c r="A2" s="10"/>
      <c r="B2" s="91"/>
      <c r="C2" s="92">
        <v>1</v>
      </c>
      <c r="D2" s="92">
        <v>2</v>
      </c>
      <c r="E2" s="92">
        <v>3</v>
      </c>
      <c r="F2" s="92">
        <v>4</v>
      </c>
      <c r="G2" s="92">
        <v>5</v>
      </c>
      <c r="H2" s="92">
        <v>6</v>
      </c>
      <c r="I2" s="92">
        <v>7</v>
      </c>
      <c r="J2" s="92">
        <v>8</v>
      </c>
      <c r="K2" s="92">
        <v>9</v>
      </c>
      <c r="L2" s="92">
        <v>10</v>
      </c>
      <c r="M2" s="92">
        <v>11</v>
      </c>
      <c r="N2" s="92">
        <v>12</v>
      </c>
      <c r="O2" s="43"/>
    </row>
    <row r="3" spans="1:15" ht="53.25" customHeight="1" x14ac:dyDescent="0.55000000000000004">
      <c r="A3" s="10"/>
      <c r="B3" s="92" t="s">
        <v>0</v>
      </c>
      <c r="C3" s="47" t="str">
        <f>IF('PPY Amplification'!C3="","",'PPY Amplification'!C3)</f>
        <v/>
      </c>
      <c r="D3" s="48" t="str">
        <f>IF('PPY Amplification'!D3="","",'PPY Amplification'!D3)</f>
        <v/>
      </c>
      <c r="E3" s="48" t="str">
        <f>IF('PPY Amplification'!E3="","",'PPY Amplification'!E3)</f>
        <v/>
      </c>
      <c r="F3" s="48" t="str">
        <f>IF('PPY Amplification'!F3="","",'PPY Amplification'!F3)</f>
        <v/>
      </c>
      <c r="G3" s="48" t="str">
        <f>IF('PPY Amplification'!G3="","",'PPY Amplification'!G3)</f>
        <v/>
      </c>
      <c r="H3" s="48" t="str">
        <f>IF('PPY Amplification'!H3="","",'PPY Amplification'!H3)</f>
        <v/>
      </c>
      <c r="I3" s="48" t="str">
        <f>IF('PPY Amplification'!I3="","",'PPY Amplification'!I3)</f>
        <v/>
      </c>
      <c r="J3" s="48" t="str">
        <f>IF('PPY Amplification'!J3="","",'PPY Amplification'!J3)</f>
        <v/>
      </c>
      <c r="K3" s="48" t="str">
        <f>IF('PPY Amplification'!K3="","",'PPY Amplification'!K3)</f>
        <v/>
      </c>
      <c r="L3" s="48" t="str">
        <f>IF('PPY Amplification'!L3="","",'PPY Amplification'!L3)</f>
        <v/>
      </c>
      <c r="M3" s="48" t="str">
        <f>IF('PPY Amplification'!M3="","",'PPY Amplification'!M3)</f>
        <v/>
      </c>
      <c r="N3" s="48" t="str">
        <f>IF('PPY Amplification'!N3="","",'PPY Amplification'!N3)</f>
        <v/>
      </c>
      <c r="O3" s="43"/>
    </row>
    <row r="4" spans="1:15" ht="53.25" customHeight="1" x14ac:dyDescent="0.55000000000000004">
      <c r="A4" s="10"/>
      <c r="B4" s="92" t="s">
        <v>1</v>
      </c>
      <c r="C4" s="49" t="str">
        <f>IF('PPY Amplification'!C4="","",'PPY Amplification'!C4)</f>
        <v/>
      </c>
      <c r="D4" s="48" t="str">
        <f>IF('PPY Amplification'!D4="","",'PPY Amplification'!D4)</f>
        <v/>
      </c>
      <c r="E4" s="48" t="str">
        <f>IF('PPY Amplification'!E4="","",'PPY Amplification'!E4)</f>
        <v/>
      </c>
      <c r="F4" s="47" t="str">
        <f>IF('PPY Amplification'!F4="","",'PPY Amplification'!F4)</f>
        <v/>
      </c>
      <c r="G4" s="48" t="str">
        <f>IF('PPY Amplification'!G4="","",'PPY Amplification'!G4)</f>
        <v/>
      </c>
      <c r="H4" s="48" t="str">
        <f>IF('PPY Amplification'!H4="","",'PPY Amplification'!H4)</f>
        <v/>
      </c>
      <c r="I4" s="48" t="str">
        <f>IF('PPY Amplification'!I4="","",'PPY Amplification'!I4)</f>
        <v/>
      </c>
      <c r="J4" s="48" t="str">
        <f>IF('PPY Amplification'!J4="","",'PPY Amplification'!J4)</f>
        <v/>
      </c>
      <c r="K4" s="48" t="str">
        <f>IF('PPY Amplification'!K4="","",'PPY Amplification'!K4)</f>
        <v/>
      </c>
      <c r="L4" s="48" t="str">
        <f>IF('PPY Amplification'!L4="","",'PPY Amplification'!L4)</f>
        <v/>
      </c>
      <c r="M4" s="48" t="str">
        <f>IF('PPY Amplification'!M4="","",'PPY Amplification'!M4)</f>
        <v/>
      </c>
      <c r="N4" s="48" t="str">
        <f>IF('PPY Amplification'!N4="","",'PPY Amplification'!N4)</f>
        <v/>
      </c>
      <c r="O4" s="43"/>
    </row>
    <row r="5" spans="1:15" ht="53.25" customHeight="1" x14ac:dyDescent="0.55000000000000004">
      <c r="A5" s="10"/>
      <c r="B5" s="92" t="s">
        <v>2</v>
      </c>
      <c r="C5" s="49" t="str">
        <f>IF('PPY Amplification'!C5="","",'PPY Amplification'!C5)</f>
        <v/>
      </c>
      <c r="D5" s="48" t="str">
        <f>IF('PPY Amplification'!D5="","",'PPY Amplification'!D5)</f>
        <v/>
      </c>
      <c r="E5" s="48" t="str">
        <f>IF('PPY Amplification'!E5="","",'PPY Amplification'!E5)</f>
        <v/>
      </c>
      <c r="F5" s="48" t="str">
        <f>IF('PPY Amplification'!F5="","",'PPY Amplification'!F5)</f>
        <v/>
      </c>
      <c r="G5" s="48" t="str">
        <f>IF('PPY Amplification'!G5="","",'PPY Amplification'!G5)</f>
        <v/>
      </c>
      <c r="H5" s="48" t="str">
        <f>IF('PPY Amplification'!H5="","",'PPY Amplification'!H5)</f>
        <v/>
      </c>
      <c r="I5" s="48" t="str">
        <f>IF('PPY Amplification'!I5="","",'PPY Amplification'!I5)</f>
        <v/>
      </c>
      <c r="J5" s="48" t="str">
        <f>IF('PPY Amplification'!J5="","",'PPY Amplification'!J5)</f>
        <v/>
      </c>
      <c r="K5" s="48" t="str">
        <f>IF('PPY Amplification'!K5="","",'PPY Amplification'!K5)</f>
        <v/>
      </c>
      <c r="L5" s="48" t="str">
        <f>IF('PPY Amplification'!L5="","",'PPY Amplification'!L5)</f>
        <v/>
      </c>
      <c r="M5" s="48" t="str">
        <f>IF('PPY Amplification'!M5="","",'PPY Amplification'!M5)</f>
        <v/>
      </c>
      <c r="N5" s="48" t="str">
        <f>IF('PPY Amplification'!N5="","",'PPY Amplification'!N5)</f>
        <v/>
      </c>
      <c r="O5" s="43"/>
    </row>
    <row r="6" spans="1:15" ht="53.25" customHeight="1" x14ac:dyDescent="0.55000000000000004">
      <c r="A6" s="10"/>
      <c r="B6" s="92" t="s">
        <v>3</v>
      </c>
      <c r="C6" s="49" t="str">
        <f>IF('PPY Amplification'!C6="","",'PPY Amplification'!C6)</f>
        <v/>
      </c>
      <c r="D6" s="48" t="str">
        <f>IF('PPY Amplification'!D6="","",'PPY Amplification'!D6)</f>
        <v/>
      </c>
      <c r="E6" s="48" t="str">
        <f>IF('PPY Amplification'!E6="","",'PPY Amplification'!E6)</f>
        <v/>
      </c>
      <c r="F6" s="48" t="str">
        <f>IF('PPY Amplification'!F6="","",'PPY Amplification'!F6)</f>
        <v/>
      </c>
      <c r="G6" s="48" t="str">
        <f>IF('PPY Amplification'!G6="","",'PPY Amplification'!G6)</f>
        <v/>
      </c>
      <c r="H6" s="48" t="str">
        <f>IF('PPY Amplification'!H6="","",'PPY Amplification'!H6)</f>
        <v/>
      </c>
      <c r="I6" s="47" t="str">
        <f>IF('PPY Amplification'!I6="","",'PPY Amplification'!I6)</f>
        <v/>
      </c>
      <c r="J6" s="48" t="str">
        <f>IF('PPY Amplification'!J6="","",'PPY Amplification'!J6)</f>
        <v/>
      </c>
      <c r="K6" s="48" t="str">
        <f>IF('PPY Amplification'!K6="","",'PPY Amplification'!K6)</f>
        <v/>
      </c>
      <c r="L6" s="48" t="str">
        <f>IF('PPY Amplification'!L6="","",'PPY Amplification'!L6)</f>
        <v/>
      </c>
      <c r="M6" s="48" t="str">
        <f>IF('PPY Amplification'!M6="","",'PPY Amplification'!M6)</f>
        <v/>
      </c>
      <c r="N6" s="48" t="str">
        <f>IF('PPY Amplification'!N6="","",'PPY Amplification'!N6)</f>
        <v/>
      </c>
      <c r="O6" s="43"/>
    </row>
    <row r="7" spans="1:15" ht="53.25" customHeight="1" x14ac:dyDescent="0.55000000000000004">
      <c r="A7" s="10"/>
      <c r="B7" s="92" t="s">
        <v>4</v>
      </c>
      <c r="C7" s="49" t="str">
        <f>IF('PPY Amplification'!C7="","",'PPY Amplification'!C7)</f>
        <v/>
      </c>
      <c r="D7" s="48" t="str">
        <f>IF('PPY Amplification'!D7="","",'PPY Amplification'!D7)</f>
        <v/>
      </c>
      <c r="E7" s="48" t="str">
        <f>IF('PPY Amplification'!E7="","",'PPY Amplification'!E7)</f>
        <v/>
      </c>
      <c r="F7" s="48" t="str">
        <f>IF('PPY Amplification'!F7="","",'PPY Amplification'!F7)</f>
        <v/>
      </c>
      <c r="G7" s="48" t="str">
        <f>IF('PPY Amplification'!G7="","",'PPY Amplification'!G7)</f>
        <v/>
      </c>
      <c r="H7" s="48" t="str">
        <f>IF('PPY Amplification'!H7="","",'PPY Amplification'!H7)</f>
        <v/>
      </c>
      <c r="I7" s="48" t="str">
        <f>IF('PPY Amplification'!I7="","",'PPY Amplification'!I7)</f>
        <v/>
      </c>
      <c r="J7" s="48" t="str">
        <f>IF('PPY Amplification'!J7="","",'PPY Amplification'!J7)</f>
        <v/>
      </c>
      <c r="K7" s="48" t="str">
        <f>IF('PPY Amplification'!K7="","",'PPY Amplification'!K7)</f>
        <v/>
      </c>
      <c r="L7" s="47" t="str">
        <f>IF('PPY Amplification'!L7="","",'PPY Amplification'!L7)</f>
        <v/>
      </c>
      <c r="M7" s="48" t="str">
        <f>IF('PPY Amplification'!M7="","",'PPY Amplification'!M7)</f>
        <v/>
      </c>
      <c r="N7" s="48" t="str">
        <f>IF('PPY Amplification'!N7="","",'PPY Amplification'!N7)</f>
        <v/>
      </c>
      <c r="O7" s="43"/>
    </row>
    <row r="8" spans="1:15" ht="53.25" customHeight="1" x14ac:dyDescent="0.55000000000000004">
      <c r="A8" s="10"/>
      <c r="B8" s="92" t="s">
        <v>6</v>
      </c>
      <c r="C8" s="49" t="str">
        <f>IF('PPY Amplification'!C8="","",'PPY Amplification'!C8)</f>
        <v/>
      </c>
      <c r="D8" s="48" t="str">
        <f>IF('PPY Amplification'!D8="","",'PPY Amplification'!D8)</f>
        <v/>
      </c>
      <c r="E8" s="48" t="str">
        <f>IF('PPY Amplification'!E8="","",'PPY Amplification'!E8)</f>
        <v/>
      </c>
      <c r="F8" s="48" t="str">
        <f>IF('PPY Amplification'!F8="","",'PPY Amplification'!F8)</f>
        <v/>
      </c>
      <c r="G8" s="48" t="str">
        <f>IF('PPY Amplification'!G8="","",'PPY Amplification'!G8)</f>
        <v/>
      </c>
      <c r="H8" s="48" t="str">
        <f>IF('PPY Amplification'!H8="","",'PPY Amplification'!H8)</f>
        <v/>
      </c>
      <c r="I8" s="48" t="str">
        <f>IF('PPY Amplification'!I8="","",'PPY Amplification'!I8)</f>
        <v/>
      </c>
      <c r="J8" s="48" t="str">
        <f>IF('PPY Amplification'!J8="","",'PPY Amplification'!J8)</f>
        <v/>
      </c>
      <c r="K8" s="48" t="str">
        <f>IF('PPY Amplification'!K8="","",'PPY Amplification'!K8)</f>
        <v/>
      </c>
      <c r="L8" s="48" t="str">
        <f>IF('PPY Amplification'!L8="","",'PPY Amplification'!L8)</f>
        <v/>
      </c>
      <c r="M8" s="48" t="str">
        <f>IF('PPY Amplification'!M8="","",'PPY Amplification'!M8)</f>
        <v/>
      </c>
      <c r="N8" s="48" t="str">
        <f>IF('PPY Amplification'!N8="","",'PPY Amplification'!N8)</f>
        <v/>
      </c>
      <c r="O8" s="43"/>
    </row>
    <row r="9" spans="1:15" ht="53.25" customHeight="1" x14ac:dyDescent="0.55000000000000004">
      <c r="A9" s="10"/>
      <c r="B9" s="92" t="s">
        <v>7</v>
      </c>
      <c r="C9" s="49" t="str">
        <f>IF('PPY Amplification'!C9="","",'PPY Amplification'!C9)</f>
        <v/>
      </c>
      <c r="D9" s="48" t="str">
        <f>IF('PPY Amplification'!D9="","",'PPY Amplification'!D9)</f>
        <v/>
      </c>
      <c r="E9" s="48" t="str">
        <f>IF('PPY Amplification'!E9="","",'PPY Amplification'!E9)</f>
        <v/>
      </c>
      <c r="F9" s="48" t="str">
        <f>IF('PPY Amplification'!F9="","",'PPY Amplification'!F9)</f>
        <v/>
      </c>
      <c r="G9" s="48" t="str">
        <f>IF('PPY Amplification'!G9="","",'PPY Amplification'!G9)</f>
        <v/>
      </c>
      <c r="H9" s="48" t="str">
        <f>IF('PPY Amplification'!H9="","",'PPY Amplification'!H9)</f>
        <v/>
      </c>
      <c r="I9" s="48" t="str">
        <f>IF('PPY Amplification'!I9="","",'PPY Amplification'!I9)</f>
        <v/>
      </c>
      <c r="J9" s="48" t="str">
        <f>IF('PPY Amplification'!J9="","",'PPY Amplification'!J9)</f>
        <v/>
      </c>
      <c r="K9" s="48" t="str">
        <f>IF('PPY Amplification'!K9="","",'PPY Amplification'!K9)</f>
        <v/>
      </c>
      <c r="L9" s="48" t="str">
        <f>IF('PPY Amplification'!L9="","",'PPY Amplification'!L9)</f>
        <v/>
      </c>
      <c r="M9" s="48" t="str">
        <f>IF('PPY Amplification'!M9="","",'PPY Amplification'!M9)</f>
        <v/>
      </c>
      <c r="N9" s="48" t="str">
        <f>IF('PPY Amplification'!N9="","",'PPY Amplification'!N9)</f>
        <v/>
      </c>
      <c r="O9" s="43"/>
    </row>
    <row r="10" spans="1:15" ht="53.25" customHeight="1" x14ac:dyDescent="0.55000000000000004">
      <c r="A10" s="10"/>
      <c r="B10" s="92" t="s">
        <v>8</v>
      </c>
      <c r="C10" s="49" t="str">
        <f>IF('PPY Amplification'!C10="","",'PPY Amplification'!C10)</f>
        <v/>
      </c>
      <c r="D10" s="48" t="str">
        <f>IF('PPY Amplification'!D10="","",'PPY Amplification'!D10)</f>
        <v/>
      </c>
      <c r="E10" s="48" t="str">
        <f>IF('PPY Amplification'!E10="","",'PPY Amplification'!E10)</f>
        <v/>
      </c>
      <c r="F10" s="48" t="str">
        <f>IF('PPY Amplification'!F10="","",'PPY Amplification'!F10)</f>
        <v/>
      </c>
      <c r="G10" s="48" t="str">
        <f>IF('PPY Amplification'!G10="","",'PPY Amplification'!G10)</f>
        <v/>
      </c>
      <c r="H10" s="48" t="str">
        <f>IF('PPY Amplification'!H10="","",'PPY Amplification'!H10)</f>
        <v/>
      </c>
      <c r="I10" s="48" t="str">
        <f>IF('PPY Amplification'!I10="","",'PPY Amplification'!I10)</f>
        <v/>
      </c>
      <c r="J10" s="48" t="str">
        <f>IF('PPY Amplification'!J10="","",'PPY Amplification'!J10)</f>
        <v/>
      </c>
      <c r="K10" s="48" t="str">
        <f>IF('PPY Amplification'!K10="","",'PPY Amplification'!K10)</f>
        <v/>
      </c>
      <c r="L10" s="48" t="str">
        <f>IF('PPY Amplification'!L10="","",'PPY Amplification'!L10)</f>
        <v/>
      </c>
      <c r="M10" s="48" t="str">
        <f>IF('PPY Amplification'!M10="","",'PPY Amplification'!M10)</f>
        <v/>
      </c>
      <c r="N10" s="48" t="str">
        <f>IF('PPY Amplification'!N10="","",'PPY Amplification'!N10)</f>
        <v/>
      </c>
      <c r="O10" s="43"/>
    </row>
    <row r="11" spans="1:15" ht="14.7" thickBot="1" x14ac:dyDescent="0.6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5" ht="14.7" thickBot="1" x14ac:dyDescent="0.6">
      <c r="A12" s="43"/>
      <c r="B12" s="43"/>
      <c r="C12" s="218" t="s">
        <v>69</v>
      </c>
      <c r="D12" s="218"/>
      <c r="E12" s="143"/>
      <c r="F12" s="219"/>
      <c r="G12" s="219"/>
      <c r="H12" s="144"/>
      <c r="I12" s="43"/>
      <c r="J12" s="43"/>
      <c r="K12" s="192" t="s">
        <v>70</v>
      </c>
      <c r="L12" s="225"/>
      <c r="M12" s="223"/>
      <c r="N12" s="224"/>
      <c r="O12" s="43"/>
    </row>
    <row r="13" spans="1:15" ht="14.7" thickBot="1" x14ac:dyDescent="0.6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192"/>
      <c r="L13" s="192"/>
      <c r="M13" s="222"/>
      <c r="N13" s="222"/>
      <c r="O13" s="43"/>
    </row>
    <row r="14" spans="1:15" ht="14.7" thickBot="1" x14ac:dyDescent="0.6">
      <c r="A14" s="43"/>
      <c r="B14" s="211" t="s">
        <v>71</v>
      </c>
      <c r="C14" s="212"/>
      <c r="D14" s="212"/>
      <c r="E14" s="215" t="s">
        <v>72</v>
      </c>
      <c r="F14" s="216"/>
      <c r="G14" s="216"/>
      <c r="H14" s="217"/>
      <c r="I14" s="213" t="s">
        <v>73</v>
      </c>
      <c r="J14" s="214"/>
      <c r="K14" s="220"/>
      <c r="L14" s="221"/>
      <c r="M14" s="226"/>
      <c r="N14" s="226"/>
      <c r="O14" s="43"/>
    </row>
    <row r="15" spans="1:15" ht="14.7" thickBot="1" x14ac:dyDescent="0.6">
      <c r="A15" s="43"/>
      <c r="B15" s="200" t="s">
        <v>74</v>
      </c>
      <c r="C15" s="201"/>
      <c r="D15" s="201"/>
      <c r="E15" s="197"/>
      <c r="F15" s="198"/>
      <c r="G15" s="198"/>
      <c r="H15" s="199"/>
      <c r="I15" s="202">
        <v>9.5</v>
      </c>
      <c r="J15" s="203"/>
      <c r="L15" s="94" t="s">
        <v>22</v>
      </c>
      <c r="M15" s="143"/>
      <c r="N15" s="144"/>
    </row>
    <row r="16" spans="1:15" ht="14.7" thickBot="1" x14ac:dyDescent="0.6">
      <c r="A16" s="43"/>
      <c r="B16" s="200" t="s">
        <v>35</v>
      </c>
      <c r="C16" s="201"/>
      <c r="D16" s="201"/>
      <c r="E16" s="197"/>
      <c r="F16" s="198"/>
      <c r="G16" s="198"/>
      <c r="H16" s="199"/>
      <c r="I16" s="202">
        <v>0.5</v>
      </c>
      <c r="J16" s="203"/>
      <c r="L16" s="17" t="s">
        <v>25</v>
      </c>
      <c r="M16" s="143"/>
      <c r="N16" s="144"/>
    </row>
    <row r="17" spans="1:15" ht="14.7" thickBot="1" x14ac:dyDescent="0.6">
      <c r="B17" s="193" t="s">
        <v>75</v>
      </c>
      <c r="C17" s="194"/>
      <c r="D17" s="194"/>
      <c r="E17" s="194"/>
      <c r="F17" s="194"/>
      <c r="G17" s="194"/>
      <c r="H17" s="194"/>
      <c r="I17" s="194"/>
      <c r="J17" s="195"/>
      <c r="K17" s="196"/>
      <c r="L17" s="196"/>
      <c r="M17" s="205"/>
      <c r="N17" s="205"/>
    </row>
    <row r="18" spans="1:15" ht="14.7" thickBot="1" x14ac:dyDescent="0.6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204" t="s">
        <v>76</v>
      </c>
      <c r="M18" s="204"/>
      <c r="N18" s="204"/>
      <c r="O18" s="43"/>
    </row>
    <row r="19" spans="1:15" ht="14.7" thickBot="1" x14ac:dyDescent="0.6">
      <c r="A19" s="43"/>
      <c r="B19" s="206" t="s">
        <v>77</v>
      </c>
      <c r="C19" s="207"/>
      <c r="D19" s="207"/>
      <c r="E19" s="208"/>
      <c r="F19" s="209"/>
      <c r="G19" s="190" t="s">
        <v>78</v>
      </c>
      <c r="H19" s="190"/>
      <c r="I19" s="190"/>
      <c r="J19" s="191"/>
      <c r="K19" s="43"/>
      <c r="L19" s="204"/>
      <c r="M19" s="204"/>
      <c r="N19" s="204"/>
      <c r="O19" s="43"/>
    </row>
    <row r="20" spans="1:15" x14ac:dyDescent="0.55000000000000004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x14ac:dyDescent="0.5500000000000000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8" spans="1:15" x14ac:dyDescent="0.55000000000000004">
      <c r="C28" s="23"/>
      <c r="D28" s="23"/>
    </row>
    <row r="29" spans="1:15" x14ac:dyDescent="0.55000000000000004">
      <c r="C29" s="23"/>
      <c r="D29" s="23"/>
    </row>
  </sheetData>
  <mergeCells count="27">
    <mergeCell ref="B1:N1"/>
    <mergeCell ref="B14:D14"/>
    <mergeCell ref="I14:J14"/>
    <mergeCell ref="E14:H14"/>
    <mergeCell ref="C12:D12"/>
    <mergeCell ref="E12:H12"/>
    <mergeCell ref="K14:L14"/>
    <mergeCell ref="M13:N13"/>
    <mergeCell ref="M12:N12"/>
    <mergeCell ref="K12:L12"/>
    <mergeCell ref="M14:N14"/>
    <mergeCell ref="G19:J19"/>
    <mergeCell ref="K13:L13"/>
    <mergeCell ref="B17:J17"/>
    <mergeCell ref="K17:L17"/>
    <mergeCell ref="E16:H16"/>
    <mergeCell ref="B15:D15"/>
    <mergeCell ref="I15:J15"/>
    <mergeCell ref="B16:D16"/>
    <mergeCell ref="I16:J16"/>
    <mergeCell ref="E15:H15"/>
    <mergeCell ref="L18:N19"/>
    <mergeCell ref="M16:N16"/>
    <mergeCell ref="M15:N15"/>
    <mergeCell ref="M17:N17"/>
    <mergeCell ref="B19:D19"/>
    <mergeCell ref="E19:F19"/>
  </mergeCells>
  <dataValidations disablePrompts="1" count="1">
    <dataValidation showInputMessage="1" showErrorMessage="1" sqref="M15:N15" xr:uid="{00000000-0002-0000-0100-000000000000}"/>
  </dataValidations>
  <pageMargins left="0.7" right="0.7" top="0.75" bottom="0.75" header="0.3" footer="0.3"/>
  <pageSetup scale="80" orientation="landscape" r:id="rId1"/>
  <headerFooter>
    <oddHeader>&amp;LPowerPlex Y23 3500xL Worksheet
DNA Database Section&amp;RVersion 2
Effective Date: 07/01/2020</oddHeader>
    <oddFooter>&amp;LForm approved for use by DNA Technical Leader&amp;CEnd of form.&amp;R&amp;8&amp;G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errorStyle="warning" showInputMessage="1" showErrorMessage="1" errorTitle="Alternate Thermal Cycler" error="Would you like to add this alternate thermal cycler to the worksheet?" xr:uid="{00000000-0002-0000-0100-000001000000}">
          <x14:formula1>
            <xm:f>'PPY Amplification'!$H$34:$H$39</xm:f>
          </x14:formula1>
          <xm:sqref>E12:H12</xm:sqref>
        </x14:dataValidation>
        <x14:dataValidation type="list" errorStyle="warning" showInputMessage="1" showErrorMessage="1" errorTitle="Alternate Lot Number" error="Would you like to add this alternate lot number to the worksheet?" xr:uid="{00000000-0002-0000-0100-000002000000}">
          <x14:formula1>
            <xm:f>'PPY Amplification'!$E$34:$E$36</xm:f>
          </x14:formula1>
          <xm:sqref>E15:H15</xm:sqref>
        </x14:dataValidation>
        <x14:dataValidation type="list" errorStyle="warning" showInputMessage="1" showErrorMessage="1" errorTitle="Alternate Lot Number" error="Would you like to add this alternate lot number to the worksheet?" xr:uid="{00000000-0002-0000-0100-000003000000}">
          <x14:formula1>
            <xm:f>'PPY Amplification'!$K$28:$K$31</xm:f>
          </x14:formula1>
          <xm:sqref>E16:H16</xm:sqref>
        </x14:dataValidation>
        <x14:dataValidation type="list" errorStyle="warning" showInputMessage="1" showErrorMessage="1" errorTitle="Alternate Lot Number" error="Would you like to add this alternate lot number to the worksheet?" xr:uid="{00000000-0002-0000-0100-000004000000}">
          <x14:formula1>
            <xm:f>'PPY Amplification'!$L$28:$L$31</xm:f>
          </x14:formula1>
          <xm:sqref>E19:F19</xm:sqref>
        </x14:dataValidation>
        <x14:dataValidation type="list" allowBlank="1" showInputMessage="1" showErrorMessage="1" xr:uid="{00000000-0002-0000-0100-000005000000}">
          <x14:formula1>
            <xm:f>'PPY Amplification'!$J$34:$J$36</xm:f>
          </x14:formula1>
          <xm:sqref>M12:N12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L102"/>
  <sheetViews>
    <sheetView workbookViewId="0">
      <selection activeCell="H14" sqref="H14"/>
    </sheetView>
  </sheetViews>
  <sheetFormatPr defaultColWidth="21.578125" defaultRowHeight="14.4" x14ac:dyDescent="0.55000000000000004"/>
  <cols>
    <col min="1" max="16384" width="21.578125" style="3"/>
  </cols>
  <sheetData>
    <row r="1" spans="1:12" x14ac:dyDescent="0.55000000000000004">
      <c r="A1" s="3" t="s">
        <v>79</v>
      </c>
    </row>
    <row r="3" spans="1:12" x14ac:dyDescent="0.55000000000000004">
      <c r="A3" s="3" t="s">
        <v>80</v>
      </c>
      <c r="B3" s="3" t="s">
        <v>81</v>
      </c>
      <c r="C3" s="3" t="s">
        <v>82</v>
      </c>
      <c r="D3" s="3" t="s">
        <v>83</v>
      </c>
      <c r="E3" s="3" t="s">
        <v>84</v>
      </c>
      <c r="F3" s="3" t="s">
        <v>85</v>
      </c>
      <c r="G3" s="3" t="s">
        <v>86</v>
      </c>
      <c r="H3" s="3" t="s">
        <v>87</v>
      </c>
    </row>
    <row r="4" spans="1:12" x14ac:dyDescent="0.55000000000000004">
      <c r="A4" s="3" t="str">
        <f>IF('3500xl Plate Map'!B1="","",'3500xl Plate Map'!B1)</f>
        <v/>
      </c>
      <c r="B4" s="3" t="s">
        <v>88</v>
      </c>
      <c r="C4" s="3" t="s">
        <v>89</v>
      </c>
      <c r="D4" s="3" t="s">
        <v>90</v>
      </c>
      <c r="E4" s="3" t="s">
        <v>91</v>
      </c>
      <c r="F4" s="3" t="str">
        <f>IF('3500xl Plate Map'!M15="","",'3500xl Plate Map'!M15)</f>
        <v/>
      </c>
      <c r="G4" s="3" t="s">
        <v>92</v>
      </c>
      <c r="H4" s="3" t="s">
        <v>92</v>
      </c>
    </row>
    <row r="6" spans="1:12" x14ac:dyDescent="0.55000000000000004">
      <c r="A6" s="3" t="s">
        <v>93</v>
      </c>
      <c r="B6" s="3" t="s">
        <v>94</v>
      </c>
      <c r="C6" s="3" t="s">
        <v>95</v>
      </c>
      <c r="D6" s="3" t="s">
        <v>96</v>
      </c>
      <c r="E6" s="3" t="s">
        <v>97</v>
      </c>
      <c r="F6" s="3" t="s">
        <v>98</v>
      </c>
      <c r="G6" s="3" t="s">
        <v>99</v>
      </c>
      <c r="H6" s="3" t="s">
        <v>100</v>
      </c>
      <c r="I6" s="3" t="s">
        <v>101</v>
      </c>
      <c r="J6" s="3" t="s">
        <v>102</v>
      </c>
      <c r="K6" s="3" t="s">
        <v>103</v>
      </c>
      <c r="L6" s="3" t="s">
        <v>87</v>
      </c>
    </row>
    <row r="7" spans="1:12" x14ac:dyDescent="0.55000000000000004">
      <c r="A7" s="3" t="s">
        <v>104</v>
      </c>
      <c r="B7" s="3" t="str">
        <f>IF('3500xl Plate Map'!C3="","",'3500xl Plate Map'!C3)</f>
        <v/>
      </c>
      <c r="C7" s="3" t="str">
        <f t="shared" ref="C7:C38" si="0">IF(B7="","","Promega G5 18s WEN")</f>
        <v/>
      </c>
      <c r="D7" s="3" t="str">
        <f>IF(B7="","","HID Validation")</f>
        <v/>
      </c>
      <c r="E7" s="3" t="str">
        <f>IF(B7="","","HID_Validation")</f>
        <v/>
      </c>
      <c r="F7" s="3" t="str">
        <f t="shared" ref="F7:F38" si="1">IF(B7=""," ",IF(B7="Ladder","Allelic Ladder", IF(ISNUMBER(SEARCH("RB",B7)),"Negative Control", IF(ISNUMBER(SEARCH("2800M",B7)),"Positive Control", IF(ISNUMBER(SEARCH("Neg",B7)),"Negative Control","Sample")))))</f>
        <v xml:space="preserve"> </v>
      </c>
      <c r="H7" s="3" t="s">
        <v>92</v>
      </c>
      <c r="I7" s="3" t="s">
        <v>92</v>
      </c>
      <c r="J7" s="3" t="s">
        <v>92</v>
      </c>
      <c r="K7" s="3" t="s">
        <v>92</v>
      </c>
      <c r="L7" s="3" t="s">
        <v>92</v>
      </c>
    </row>
    <row r="8" spans="1:12" x14ac:dyDescent="0.55000000000000004">
      <c r="A8" s="3" t="s">
        <v>105</v>
      </c>
      <c r="B8" s="3" t="str">
        <f>IF('3500xl Plate Map'!C4="","",'3500xl Plate Map'!C4)</f>
        <v/>
      </c>
      <c r="C8" s="3" t="str">
        <f t="shared" si="0"/>
        <v/>
      </c>
      <c r="D8" s="3" t="str">
        <f t="shared" ref="D8:D71" si="2">IF(B8="","","HID Validation")</f>
        <v/>
      </c>
      <c r="E8" s="3" t="str">
        <f t="shared" ref="E8:E71" si="3">IF(B8="","","HID_Validation")</f>
        <v/>
      </c>
      <c r="F8" s="3" t="str">
        <f t="shared" si="1"/>
        <v xml:space="preserve"> 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</row>
    <row r="9" spans="1:12" x14ac:dyDescent="0.55000000000000004">
      <c r="A9" s="3" t="s">
        <v>106</v>
      </c>
      <c r="B9" s="3" t="str">
        <f>IF('3500xl Plate Map'!C5="","",'3500xl Plate Map'!C5)</f>
        <v/>
      </c>
      <c r="C9" s="3" t="str">
        <f t="shared" si="0"/>
        <v/>
      </c>
      <c r="D9" s="3" t="str">
        <f t="shared" si="2"/>
        <v/>
      </c>
      <c r="E9" s="3" t="str">
        <f t="shared" si="3"/>
        <v/>
      </c>
      <c r="F9" s="3" t="str">
        <f t="shared" si="1"/>
        <v xml:space="preserve"> </v>
      </c>
      <c r="H9" s="3" t="s">
        <v>92</v>
      </c>
      <c r="I9" s="3" t="s">
        <v>92</v>
      </c>
      <c r="J9" s="3" t="s">
        <v>92</v>
      </c>
      <c r="K9" s="3" t="s">
        <v>92</v>
      </c>
      <c r="L9" s="3" t="s">
        <v>92</v>
      </c>
    </row>
    <row r="10" spans="1:12" x14ac:dyDescent="0.55000000000000004">
      <c r="A10" s="3" t="s">
        <v>107</v>
      </c>
      <c r="B10" s="3" t="str">
        <f>IF('3500xl Plate Map'!C6="","",'3500xl Plate Map'!C6)</f>
        <v/>
      </c>
      <c r="C10" s="3" t="str">
        <f t="shared" si="0"/>
        <v/>
      </c>
      <c r="D10" s="3" t="str">
        <f t="shared" si="2"/>
        <v/>
      </c>
      <c r="E10" s="3" t="str">
        <f t="shared" si="3"/>
        <v/>
      </c>
      <c r="F10" s="3" t="str">
        <f t="shared" si="1"/>
        <v xml:space="preserve"> </v>
      </c>
      <c r="H10" s="3" t="s">
        <v>92</v>
      </c>
      <c r="I10" s="3" t="s">
        <v>92</v>
      </c>
      <c r="J10" s="3" t="s">
        <v>92</v>
      </c>
      <c r="K10" s="3" t="s">
        <v>92</v>
      </c>
      <c r="L10" s="3" t="s">
        <v>92</v>
      </c>
    </row>
    <row r="11" spans="1:12" x14ac:dyDescent="0.55000000000000004">
      <c r="A11" s="3" t="s">
        <v>108</v>
      </c>
      <c r="B11" s="3" t="str">
        <f>IF('3500xl Plate Map'!C7="","",'3500xl Plate Map'!C7)</f>
        <v/>
      </c>
      <c r="C11" s="3" t="str">
        <f t="shared" si="0"/>
        <v/>
      </c>
      <c r="D11" s="3" t="str">
        <f t="shared" si="2"/>
        <v/>
      </c>
      <c r="E11" s="3" t="str">
        <f t="shared" si="3"/>
        <v/>
      </c>
      <c r="F11" s="3" t="str">
        <f t="shared" si="1"/>
        <v xml:space="preserve"> </v>
      </c>
      <c r="H11" s="3" t="s">
        <v>92</v>
      </c>
      <c r="I11" s="3" t="s">
        <v>92</v>
      </c>
      <c r="J11" s="3" t="s">
        <v>92</v>
      </c>
      <c r="K11" s="3" t="s">
        <v>92</v>
      </c>
      <c r="L11" s="3" t="s">
        <v>92</v>
      </c>
    </row>
    <row r="12" spans="1:12" x14ac:dyDescent="0.55000000000000004">
      <c r="A12" s="3" t="s">
        <v>109</v>
      </c>
      <c r="B12" s="3" t="str">
        <f>IF('3500xl Plate Map'!C8="","",'3500xl Plate Map'!C8)</f>
        <v/>
      </c>
      <c r="C12" s="3" t="str">
        <f t="shared" si="0"/>
        <v/>
      </c>
      <c r="D12" s="3" t="str">
        <f t="shared" si="2"/>
        <v/>
      </c>
      <c r="E12" s="3" t="str">
        <f t="shared" si="3"/>
        <v/>
      </c>
      <c r="F12" s="3" t="str">
        <f t="shared" si="1"/>
        <v xml:space="preserve"> </v>
      </c>
      <c r="H12" s="3" t="s">
        <v>92</v>
      </c>
      <c r="I12" s="3" t="s">
        <v>92</v>
      </c>
      <c r="J12" s="3" t="s">
        <v>92</v>
      </c>
      <c r="K12" s="3" t="s">
        <v>92</v>
      </c>
      <c r="L12" s="3" t="s">
        <v>92</v>
      </c>
    </row>
    <row r="13" spans="1:12" x14ac:dyDescent="0.55000000000000004">
      <c r="A13" s="3" t="s">
        <v>110</v>
      </c>
      <c r="B13" s="3" t="str">
        <f>IF('3500xl Plate Map'!C9="","",'3500xl Plate Map'!C9)</f>
        <v/>
      </c>
      <c r="C13" s="3" t="str">
        <f t="shared" si="0"/>
        <v/>
      </c>
      <c r="D13" s="3" t="str">
        <f t="shared" si="2"/>
        <v/>
      </c>
      <c r="E13" s="3" t="str">
        <f t="shared" si="3"/>
        <v/>
      </c>
      <c r="F13" s="3" t="str">
        <f t="shared" si="1"/>
        <v xml:space="preserve"> </v>
      </c>
      <c r="H13" s="3" t="s">
        <v>92</v>
      </c>
      <c r="I13" s="3" t="s">
        <v>92</v>
      </c>
      <c r="J13" s="3" t="s">
        <v>92</v>
      </c>
      <c r="K13" s="3" t="s">
        <v>92</v>
      </c>
      <c r="L13" s="3" t="s">
        <v>92</v>
      </c>
    </row>
    <row r="14" spans="1:12" x14ac:dyDescent="0.55000000000000004">
      <c r="A14" s="3" t="s">
        <v>111</v>
      </c>
      <c r="B14" s="3" t="str">
        <f>IF('3500xl Plate Map'!C10="","",'3500xl Plate Map'!C10)</f>
        <v/>
      </c>
      <c r="C14" s="3" t="str">
        <f t="shared" si="0"/>
        <v/>
      </c>
      <c r="D14" s="3" t="str">
        <f t="shared" si="2"/>
        <v/>
      </c>
      <c r="E14" s="3" t="str">
        <f t="shared" si="3"/>
        <v/>
      </c>
      <c r="F14" s="3" t="str">
        <f t="shared" si="1"/>
        <v xml:space="preserve"> </v>
      </c>
      <c r="H14" s="3" t="s">
        <v>92</v>
      </c>
      <c r="I14" s="3" t="s">
        <v>92</v>
      </c>
      <c r="J14" s="3" t="s">
        <v>92</v>
      </c>
      <c r="K14" s="3" t="s">
        <v>92</v>
      </c>
      <c r="L14" s="3" t="s">
        <v>92</v>
      </c>
    </row>
    <row r="15" spans="1:12" x14ac:dyDescent="0.55000000000000004">
      <c r="A15" s="3" t="s">
        <v>112</v>
      </c>
      <c r="B15" s="3" t="str">
        <f>IF('3500xl Plate Map'!D3="","",'3500xl Plate Map'!D3)</f>
        <v/>
      </c>
      <c r="C15" s="3" t="str">
        <f t="shared" si="0"/>
        <v/>
      </c>
      <c r="D15" s="3" t="str">
        <f t="shared" si="2"/>
        <v/>
      </c>
      <c r="E15" s="3" t="str">
        <f t="shared" si="3"/>
        <v/>
      </c>
      <c r="F15" s="3" t="str">
        <f t="shared" si="1"/>
        <v xml:space="preserve"> </v>
      </c>
      <c r="H15" s="3" t="s">
        <v>92</v>
      </c>
      <c r="I15" s="3" t="s">
        <v>92</v>
      </c>
      <c r="J15" s="3" t="s">
        <v>92</v>
      </c>
      <c r="K15" s="3" t="s">
        <v>92</v>
      </c>
      <c r="L15" s="3" t="s">
        <v>92</v>
      </c>
    </row>
    <row r="16" spans="1:12" x14ac:dyDescent="0.55000000000000004">
      <c r="A16" s="3" t="s">
        <v>113</v>
      </c>
      <c r="B16" s="3" t="str">
        <f>IF('3500xl Plate Map'!D4="","",'3500xl Plate Map'!D4)</f>
        <v/>
      </c>
      <c r="C16" s="3" t="str">
        <f t="shared" si="0"/>
        <v/>
      </c>
      <c r="D16" s="3" t="str">
        <f t="shared" si="2"/>
        <v/>
      </c>
      <c r="E16" s="3" t="str">
        <f t="shared" si="3"/>
        <v/>
      </c>
      <c r="F16" s="3" t="str">
        <f t="shared" si="1"/>
        <v xml:space="preserve"> </v>
      </c>
      <c r="H16" s="3" t="s">
        <v>92</v>
      </c>
      <c r="I16" s="3" t="s">
        <v>92</v>
      </c>
      <c r="J16" s="3" t="s">
        <v>92</v>
      </c>
      <c r="K16" s="3" t="s">
        <v>92</v>
      </c>
      <c r="L16" s="3" t="s">
        <v>92</v>
      </c>
    </row>
    <row r="17" spans="1:12" x14ac:dyDescent="0.55000000000000004">
      <c r="A17" s="3" t="s">
        <v>114</v>
      </c>
      <c r="B17" s="3" t="str">
        <f>IF('3500xl Plate Map'!D5="","",'3500xl Plate Map'!D5)</f>
        <v/>
      </c>
      <c r="C17" s="3" t="str">
        <f t="shared" si="0"/>
        <v/>
      </c>
      <c r="D17" s="3" t="str">
        <f t="shared" si="2"/>
        <v/>
      </c>
      <c r="E17" s="3" t="str">
        <f t="shared" si="3"/>
        <v/>
      </c>
      <c r="F17" s="3" t="str">
        <f t="shared" si="1"/>
        <v xml:space="preserve"> </v>
      </c>
      <c r="H17" s="3" t="s">
        <v>92</v>
      </c>
      <c r="I17" s="3" t="s">
        <v>92</v>
      </c>
      <c r="J17" s="3" t="s">
        <v>92</v>
      </c>
      <c r="K17" s="3" t="s">
        <v>92</v>
      </c>
      <c r="L17" s="3" t="s">
        <v>92</v>
      </c>
    </row>
    <row r="18" spans="1:12" x14ac:dyDescent="0.55000000000000004">
      <c r="A18" s="3" t="s">
        <v>115</v>
      </c>
      <c r="B18" s="3" t="str">
        <f>IF('3500xl Plate Map'!D6="","",'3500xl Plate Map'!D6)</f>
        <v/>
      </c>
      <c r="C18" s="3" t="str">
        <f t="shared" si="0"/>
        <v/>
      </c>
      <c r="D18" s="3" t="str">
        <f t="shared" si="2"/>
        <v/>
      </c>
      <c r="E18" s="3" t="str">
        <f t="shared" si="3"/>
        <v/>
      </c>
      <c r="F18" s="3" t="str">
        <f t="shared" si="1"/>
        <v xml:space="preserve"> </v>
      </c>
      <c r="H18" s="3" t="s">
        <v>92</v>
      </c>
      <c r="I18" s="3" t="s">
        <v>92</v>
      </c>
      <c r="J18" s="3" t="s">
        <v>92</v>
      </c>
      <c r="K18" s="3" t="s">
        <v>92</v>
      </c>
      <c r="L18" s="3" t="s">
        <v>92</v>
      </c>
    </row>
    <row r="19" spans="1:12" x14ac:dyDescent="0.55000000000000004">
      <c r="A19" s="3" t="s">
        <v>116</v>
      </c>
      <c r="B19" s="3" t="str">
        <f>IF('3500xl Plate Map'!D7="","",'3500xl Plate Map'!D7)</f>
        <v/>
      </c>
      <c r="C19" s="3" t="str">
        <f t="shared" si="0"/>
        <v/>
      </c>
      <c r="D19" s="3" t="str">
        <f t="shared" si="2"/>
        <v/>
      </c>
      <c r="E19" s="3" t="str">
        <f t="shared" si="3"/>
        <v/>
      </c>
      <c r="F19" s="3" t="str">
        <f t="shared" si="1"/>
        <v xml:space="preserve"> </v>
      </c>
      <c r="H19" s="3" t="s">
        <v>92</v>
      </c>
      <c r="I19" s="3" t="s">
        <v>92</v>
      </c>
      <c r="J19" s="3" t="s">
        <v>92</v>
      </c>
      <c r="K19" s="3" t="s">
        <v>92</v>
      </c>
      <c r="L19" s="3" t="s">
        <v>92</v>
      </c>
    </row>
    <row r="20" spans="1:12" x14ac:dyDescent="0.55000000000000004">
      <c r="A20" s="3" t="s">
        <v>117</v>
      </c>
      <c r="B20" s="3" t="str">
        <f>IF('3500xl Plate Map'!D8="","",'3500xl Plate Map'!D8)</f>
        <v/>
      </c>
      <c r="C20" s="3" t="str">
        <f t="shared" si="0"/>
        <v/>
      </c>
      <c r="D20" s="3" t="str">
        <f t="shared" si="2"/>
        <v/>
      </c>
      <c r="E20" s="3" t="str">
        <f t="shared" si="3"/>
        <v/>
      </c>
      <c r="F20" s="3" t="str">
        <f t="shared" si="1"/>
        <v xml:space="preserve"> </v>
      </c>
      <c r="H20" s="3" t="s">
        <v>92</v>
      </c>
      <c r="I20" s="3" t="s">
        <v>92</v>
      </c>
      <c r="J20" s="3" t="s">
        <v>92</v>
      </c>
      <c r="K20" s="3" t="s">
        <v>92</v>
      </c>
      <c r="L20" s="3" t="s">
        <v>92</v>
      </c>
    </row>
    <row r="21" spans="1:12" x14ac:dyDescent="0.55000000000000004">
      <c r="A21" s="3" t="s">
        <v>118</v>
      </c>
      <c r="B21" s="3" t="str">
        <f>IF('3500xl Plate Map'!D9="","",'3500xl Plate Map'!D9)</f>
        <v/>
      </c>
      <c r="C21" s="3" t="str">
        <f t="shared" si="0"/>
        <v/>
      </c>
      <c r="D21" s="3" t="str">
        <f t="shared" si="2"/>
        <v/>
      </c>
      <c r="E21" s="3" t="str">
        <f t="shared" si="3"/>
        <v/>
      </c>
      <c r="F21" s="3" t="str">
        <f t="shared" si="1"/>
        <v xml:space="preserve"> </v>
      </c>
      <c r="H21" s="3" t="s">
        <v>92</v>
      </c>
      <c r="I21" s="3" t="s">
        <v>92</v>
      </c>
      <c r="J21" s="3" t="s">
        <v>92</v>
      </c>
      <c r="K21" s="3" t="s">
        <v>92</v>
      </c>
      <c r="L21" s="3" t="s">
        <v>92</v>
      </c>
    </row>
    <row r="22" spans="1:12" x14ac:dyDescent="0.55000000000000004">
      <c r="A22" s="3" t="s">
        <v>119</v>
      </c>
      <c r="B22" s="3" t="str">
        <f>IF('3500xl Plate Map'!D10="","",'3500xl Plate Map'!D10)</f>
        <v/>
      </c>
      <c r="C22" s="3" t="str">
        <f t="shared" si="0"/>
        <v/>
      </c>
      <c r="D22" s="3" t="str">
        <f t="shared" si="2"/>
        <v/>
      </c>
      <c r="E22" s="3" t="str">
        <f t="shared" si="3"/>
        <v/>
      </c>
      <c r="F22" s="3" t="str">
        <f t="shared" si="1"/>
        <v xml:space="preserve"> </v>
      </c>
      <c r="H22" s="3" t="s">
        <v>92</v>
      </c>
      <c r="I22" s="3" t="s">
        <v>92</v>
      </c>
      <c r="J22" s="3" t="s">
        <v>92</v>
      </c>
      <c r="K22" s="3" t="s">
        <v>92</v>
      </c>
      <c r="L22" s="3" t="s">
        <v>92</v>
      </c>
    </row>
    <row r="23" spans="1:12" x14ac:dyDescent="0.55000000000000004">
      <c r="A23" s="3" t="s">
        <v>120</v>
      </c>
      <c r="B23" s="3" t="str">
        <f>IF('3500xl Plate Map'!E3="","",'3500xl Plate Map'!E3)</f>
        <v/>
      </c>
      <c r="C23" s="3" t="str">
        <f t="shared" si="0"/>
        <v/>
      </c>
      <c r="D23" s="3" t="str">
        <f t="shared" si="2"/>
        <v/>
      </c>
      <c r="E23" s="3" t="str">
        <f t="shared" si="3"/>
        <v/>
      </c>
      <c r="F23" s="3" t="str">
        <f t="shared" si="1"/>
        <v xml:space="preserve"> </v>
      </c>
      <c r="H23" s="3" t="s">
        <v>92</v>
      </c>
      <c r="I23" s="3" t="s">
        <v>92</v>
      </c>
      <c r="J23" s="3" t="s">
        <v>92</v>
      </c>
      <c r="K23" s="3" t="s">
        <v>92</v>
      </c>
      <c r="L23" s="3" t="s">
        <v>92</v>
      </c>
    </row>
    <row r="24" spans="1:12" x14ac:dyDescent="0.55000000000000004">
      <c r="A24" s="3" t="s">
        <v>121</v>
      </c>
      <c r="B24" s="3" t="str">
        <f>IF('3500xl Plate Map'!E4="","",'3500xl Plate Map'!E4)</f>
        <v/>
      </c>
      <c r="C24" s="3" t="str">
        <f t="shared" si="0"/>
        <v/>
      </c>
      <c r="D24" s="3" t="str">
        <f t="shared" si="2"/>
        <v/>
      </c>
      <c r="E24" s="3" t="str">
        <f t="shared" si="3"/>
        <v/>
      </c>
      <c r="F24" s="3" t="str">
        <f t="shared" si="1"/>
        <v xml:space="preserve"> </v>
      </c>
      <c r="H24" s="3" t="s">
        <v>92</v>
      </c>
      <c r="I24" s="3" t="s">
        <v>92</v>
      </c>
      <c r="J24" s="3" t="s">
        <v>92</v>
      </c>
      <c r="K24" s="3" t="s">
        <v>92</v>
      </c>
      <c r="L24" s="3" t="s">
        <v>92</v>
      </c>
    </row>
    <row r="25" spans="1:12" x14ac:dyDescent="0.55000000000000004">
      <c r="A25" s="3" t="s">
        <v>122</v>
      </c>
      <c r="B25" s="3" t="str">
        <f>IF('3500xl Plate Map'!E5="","",'3500xl Plate Map'!E5)</f>
        <v/>
      </c>
      <c r="C25" s="3" t="str">
        <f t="shared" si="0"/>
        <v/>
      </c>
      <c r="D25" s="3" t="str">
        <f t="shared" si="2"/>
        <v/>
      </c>
      <c r="E25" s="3" t="str">
        <f t="shared" si="3"/>
        <v/>
      </c>
      <c r="F25" s="3" t="str">
        <f t="shared" si="1"/>
        <v xml:space="preserve"> </v>
      </c>
      <c r="H25" s="3" t="s">
        <v>92</v>
      </c>
      <c r="I25" s="3" t="s">
        <v>92</v>
      </c>
      <c r="J25" s="3" t="s">
        <v>92</v>
      </c>
      <c r="K25" s="3" t="s">
        <v>92</v>
      </c>
      <c r="L25" s="3" t="s">
        <v>92</v>
      </c>
    </row>
    <row r="26" spans="1:12" x14ac:dyDescent="0.55000000000000004">
      <c r="A26" s="3" t="s">
        <v>123</v>
      </c>
      <c r="B26" s="3" t="str">
        <f>IF('3500xl Plate Map'!E6="","",'3500xl Plate Map'!E6)</f>
        <v/>
      </c>
      <c r="C26" s="3" t="str">
        <f t="shared" si="0"/>
        <v/>
      </c>
      <c r="D26" s="3" t="str">
        <f t="shared" si="2"/>
        <v/>
      </c>
      <c r="E26" s="3" t="str">
        <f t="shared" si="3"/>
        <v/>
      </c>
      <c r="F26" s="3" t="str">
        <f t="shared" si="1"/>
        <v xml:space="preserve"> </v>
      </c>
      <c r="H26" s="3" t="s">
        <v>92</v>
      </c>
      <c r="I26" s="3" t="s">
        <v>92</v>
      </c>
      <c r="J26" s="3" t="s">
        <v>92</v>
      </c>
      <c r="K26" s="3" t="s">
        <v>92</v>
      </c>
      <c r="L26" s="3" t="s">
        <v>92</v>
      </c>
    </row>
    <row r="27" spans="1:12" x14ac:dyDescent="0.55000000000000004">
      <c r="A27" s="3" t="s">
        <v>124</v>
      </c>
      <c r="B27" s="3" t="str">
        <f>IF('3500xl Plate Map'!E7="","",'3500xl Plate Map'!E7)</f>
        <v/>
      </c>
      <c r="C27" s="3" t="str">
        <f t="shared" si="0"/>
        <v/>
      </c>
      <c r="D27" s="3" t="str">
        <f t="shared" si="2"/>
        <v/>
      </c>
      <c r="E27" s="3" t="str">
        <f t="shared" si="3"/>
        <v/>
      </c>
      <c r="F27" s="3" t="str">
        <f t="shared" si="1"/>
        <v xml:space="preserve"> </v>
      </c>
      <c r="H27" s="3" t="s">
        <v>92</v>
      </c>
      <c r="I27" s="3" t="s">
        <v>92</v>
      </c>
      <c r="J27" s="3" t="s">
        <v>92</v>
      </c>
      <c r="K27" s="3" t="s">
        <v>92</v>
      </c>
      <c r="L27" s="3" t="s">
        <v>92</v>
      </c>
    </row>
    <row r="28" spans="1:12" x14ac:dyDescent="0.55000000000000004">
      <c r="A28" s="3" t="s">
        <v>125</v>
      </c>
      <c r="B28" s="3" t="str">
        <f>IF('3500xl Plate Map'!E8="","",'3500xl Plate Map'!E8)</f>
        <v/>
      </c>
      <c r="C28" s="3" t="str">
        <f t="shared" si="0"/>
        <v/>
      </c>
      <c r="D28" s="3" t="str">
        <f t="shared" si="2"/>
        <v/>
      </c>
      <c r="E28" s="3" t="str">
        <f t="shared" si="3"/>
        <v/>
      </c>
      <c r="F28" s="3" t="str">
        <f t="shared" si="1"/>
        <v xml:space="preserve"> </v>
      </c>
      <c r="H28" s="3" t="s">
        <v>92</v>
      </c>
      <c r="I28" s="3" t="s">
        <v>92</v>
      </c>
      <c r="J28" s="3" t="s">
        <v>92</v>
      </c>
      <c r="K28" s="3" t="s">
        <v>92</v>
      </c>
      <c r="L28" s="3" t="s">
        <v>92</v>
      </c>
    </row>
    <row r="29" spans="1:12" x14ac:dyDescent="0.55000000000000004">
      <c r="A29" s="3" t="s">
        <v>126</v>
      </c>
      <c r="B29" s="3" t="str">
        <f>IF('3500xl Plate Map'!E9="","",'3500xl Plate Map'!E9)</f>
        <v/>
      </c>
      <c r="C29" s="3" t="str">
        <f t="shared" si="0"/>
        <v/>
      </c>
      <c r="D29" s="3" t="str">
        <f t="shared" si="2"/>
        <v/>
      </c>
      <c r="E29" s="3" t="str">
        <f t="shared" si="3"/>
        <v/>
      </c>
      <c r="F29" s="3" t="str">
        <f t="shared" si="1"/>
        <v xml:space="preserve"> </v>
      </c>
      <c r="H29" s="3" t="s">
        <v>92</v>
      </c>
      <c r="I29" s="3" t="s">
        <v>92</v>
      </c>
      <c r="J29" s="3" t="s">
        <v>92</v>
      </c>
      <c r="K29" s="3" t="s">
        <v>92</v>
      </c>
      <c r="L29" s="3" t="s">
        <v>92</v>
      </c>
    </row>
    <row r="30" spans="1:12" x14ac:dyDescent="0.55000000000000004">
      <c r="A30" s="3" t="s">
        <v>127</v>
      </c>
      <c r="B30" s="3" t="str">
        <f>IF('3500xl Plate Map'!E10="","",'3500xl Plate Map'!E10)</f>
        <v/>
      </c>
      <c r="C30" s="3" t="str">
        <f t="shared" si="0"/>
        <v/>
      </c>
      <c r="D30" s="3" t="str">
        <f t="shared" si="2"/>
        <v/>
      </c>
      <c r="E30" s="3" t="str">
        <f t="shared" si="3"/>
        <v/>
      </c>
      <c r="F30" s="3" t="str">
        <f t="shared" si="1"/>
        <v xml:space="preserve"> </v>
      </c>
      <c r="H30" s="3" t="s">
        <v>92</v>
      </c>
      <c r="I30" s="3" t="s">
        <v>92</v>
      </c>
      <c r="J30" s="3" t="s">
        <v>92</v>
      </c>
      <c r="K30" s="3" t="s">
        <v>92</v>
      </c>
      <c r="L30" s="3" t="s">
        <v>92</v>
      </c>
    </row>
    <row r="31" spans="1:12" x14ac:dyDescent="0.55000000000000004">
      <c r="A31" s="3" t="s">
        <v>128</v>
      </c>
      <c r="B31" s="3" t="str">
        <f>IF('3500xl Plate Map'!F3="","",'3500xl Plate Map'!F3)</f>
        <v/>
      </c>
      <c r="C31" s="3" t="str">
        <f t="shared" si="0"/>
        <v/>
      </c>
      <c r="D31" s="3" t="str">
        <f t="shared" si="2"/>
        <v/>
      </c>
      <c r="E31" s="3" t="str">
        <f t="shared" si="3"/>
        <v/>
      </c>
      <c r="F31" s="3" t="str">
        <f t="shared" si="1"/>
        <v xml:space="preserve"> </v>
      </c>
      <c r="H31" s="3" t="s">
        <v>92</v>
      </c>
      <c r="I31" s="3" t="s">
        <v>92</v>
      </c>
      <c r="J31" s="3" t="s">
        <v>92</v>
      </c>
      <c r="K31" s="3" t="s">
        <v>92</v>
      </c>
      <c r="L31" s="3" t="s">
        <v>92</v>
      </c>
    </row>
    <row r="32" spans="1:12" x14ac:dyDescent="0.55000000000000004">
      <c r="A32" s="3" t="s">
        <v>129</v>
      </c>
      <c r="B32" s="3" t="str">
        <f>IF('3500xl Plate Map'!F4="","",'3500xl Plate Map'!F4)</f>
        <v/>
      </c>
      <c r="C32" s="3" t="str">
        <f t="shared" si="0"/>
        <v/>
      </c>
      <c r="D32" s="3" t="str">
        <f t="shared" si="2"/>
        <v/>
      </c>
      <c r="E32" s="3" t="str">
        <f t="shared" si="3"/>
        <v/>
      </c>
      <c r="F32" s="3" t="str">
        <f t="shared" si="1"/>
        <v xml:space="preserve"> </v>
      </c>
      <c r="H32" s="3" t="s">
        <v>92</v>
      </c>
      <c r="I32" s="3" t="s">
        <v>92</v>
      </c>
      <c r="J32" s="3" t="s">
        <v>92</v>
      </c>
      <c r="K32" s="3" t="s">
        <v>92</v>
      </c>
      <c r="L32" s="3" t="s">
        <v>92</v>
      </c>
    </row>
    <row r="33" spans="1:12" x14ac:dyDescent="0.55000000000000004">
      <c r="A33" s="3" t="s">
        <v>130</v>
      </c>
      <c r="B33" s="3" t="str">
        <f>IF('3500xl Plate Map'!F5="","",'3500xl Plate Map'!F5)</f>
        <v/>
      </c>
      <c r="C33" s="3" t="str">
        <f t="shared" si="0"/>
        <v/>
      </c>
      <c r="D33" s="3" t="str">
        <f t="shared" si="2"/>
        <v/>
      </c>
      <c r="E33" s="3" t="str">
        <f t="shared" si="3"/>
        <v/>
      </c>
      <c r="F33" s="3" t="str">
        <f t="shared" si="1"/>
        <v xml:space="preserve"> </v>
      </c>
      <c r="H33" s="3" t="s">
        <v>92</v>
      </c>
      <c r="I33" s="3" t="s">
        <v>92</v>
      </c>
      <c r="J33" s="3" t="s">
        <v>92</v>
      </c>
      <c r="K33" s="3" t="s">
        <v>92</v>
      </c>
      <c r="L33" s="3" t="s">
        <v>92</v>
      </c>
    </row>
    <row r="34" spans="1:12" x14ac:dyDescent="0.55000000000000004">
      <c r="A34" s="3" t="s">
        <v>131</v>
      </c>
      <c r="B34" s="3" t="str">
        <f>IF('3500xl Plate Map'!F6="","",'3500xl Plate Map'!F6)</f>
        <v/>
      </c>
      <c r="C34" s="3" t="str">
        <f t="shared" si="0"/>
        <v/>
      </c>
      <c r="D34" s="3" t="str">
        <f t="shared" si="2"/>
        <v/>
      </c>
      <c r="E34" s="3" t="str">
        <f t="shared" si="3"/>
        <v/>
      </c>
      <c r="F34" s="3" t="str">
        <f t="shared" si="1"/>
        <v xml:space="preserve"> </v>
      </c>
      <c r="H34" s="3" t="s">
        <v>92</v>
      </c>
      <c r="I34" s="3" t="s">
        <v>92</v>
      </c>
      <c r="J34" s="3" t="s">
        <v>92</v>
      </c>
      <c r="K34" s="3" t="s">
        <v>92</v>
      </c>
      <c r="L34" s="3" t="s">
        <v>92</v>
      </c>
    </row>
    <row r="35" spans="1:12" x14ac:dyDescent="0.55000000000000004">
      <c r="A35" s="3" t="s">
        <v>132</v>
      </c>
      <c r="B35" s="3" t="str">
        <f>IF('3500xl Plate Map'!F7="","",'3500xl Plate Map'!F7)</f>
        <v/>
      </c>
      <c r="C35" s="3" t="str">
        <f t="shared" si="0"/>
        <v/>
      </c>
      <c r="D35" s="3" t="str">
        <f t="shared" si="2"/>
        <v/>
      </c>
      <c r="E35" s="3" t="str">
        <f t="shared" si="3"/>
        <v/>
      </c>
      <c r="F35" s="3" t="str">
        <f t="shared" si="1"/>
        <v xml:space="preserve"> </v>
      </c>
      <c r="H35" s="3" t="s">
        <v>92</v>
      </c>
      <c r="I35" s="3" t="s">
        <v>92</v>
      </c>
      <c r="J35" s="3" t="s">
        <v>92</v>
      </c>
      <c r="K35" s="3" t="s">
        <v>92</v>
      </c>
      <c r="L35" s="3" t="s">
        <v>92</v>
      </c>
    </row>
    <row r="36" spans="1:12" x14ac:dyDescent="0.55000000000000004">
      <c r="A36" s="3" t="s">
        <v>133</v>
      </c>
      <c r="B36" s="3" t="str">
        <f>IF('3500xl Plate Map'!F8="","",'3500xl Plate Map'!F8)</f>
        <v/>
      </c>
      <c r="C36" s="3" t="str">
        <f t="shared" si="0"/>
        <v/>
      </c>
      <c r="D36" s="3" t="str">
        <f t="shared" si="2"/>
        <v/>
      </c>
      <c r="E36" s="3" t="str">
        <f t="shared" si="3"/>
        <v/>
      </c>
      <c r="F36" s="3" t="str">
        <f t="shared" si="1"/>
        <v xml:space="preserve"> </v>
      </c>
      <c r="H36" s="3" t="s">
        <v>92</v>
      </c>
      <c r="I36" s="3" t="s">
        <v>92</v>
      </c>
      <c r="J36" s="3" t="s">
        <v>92</v>
      </c>
      <c r="K36" s="3" t="s">
        <v>92</v>
      </c>
      <c r="L36" s="3" t="s">
        <v>92</v>
      </c>
    </row>
    <row r="37" spans="1:12" x14ac:dyDescent="0.55000000000000004">
      <c r="A37" s="3" t="s">
        <v>134</v>
      </c>
      <c r="B37" s="3" t="str">
        <f>IF('3500xl Plate Map'!F9="","",'3500xl Plate Map'!F9)</f>
        <v/>
      </c>
      <c r="C37" s="3" t="str">
        <f t="shared" si="0"/>
        <v/>
      </c>
      <c r="D37" s="3" t="str">
        <f t="shared" si="2"/>
        <v/>
      </c>
      <c r="E37" s="3" t="str">
        <f t="shared" si="3"/>
        <v/>
      </c>
      <c r="F37" s="3" t="str">
        <f t="shared" si="1"/>
        <v xml:space="preserve"> </v>
      </c>
      <c r="H37" s="3" t="s">
        <v>92</v>
      </c>
      <c r="I37" s="3" t="s">
        <v>92</v>
      </c>
      <c r="J37" s="3" t="s">
        <v>92</v>
      </c>
      <c r="K37" s="3" t="s">
        <v>92</v>
      </c>
      <c r="L37" s="3" t="s">
        <v>92</v>
      </c>
    </row>
    <row r="38" spans="1:12" x14ac:dyDescent="0.55000000000000004">
      <c r="A38" s="3" t="s">
        <v>135</v>
      </c>
      <c r="B38" s="3" t="str">
        <f>IF('3500xl Plate Map'!F10="","",'3500xl Plate Map'!F10)</f>
        <v/>
      </c>
      <c r="C38" s="3" t="str">
        <f t="shared" si="0"/>
        <v/>
      </c>
      <c r="D38" s="3" t="str">
        <f t="shared" si="2"/>
        <v/>
      </c>
      <c r="E38" s="3" t="str">
        <f t="shared" si="3"/>
        <v/>
      </c>
      <c r="F38" s="3" t="str">
        <f t="shared" si="1"/>
        <v xml:space="preserve"> </v>
      </c>
      <c r="H38" s="3" t="s">
        <v>92</v>
      </c>
      <c r="I38" s="3" t="s">
        <v>92</v>
      </c>
      <c r="J38" s="3" t="s">
        <v>92</v>
      </c>
      <c r="K38" s="3" t="s">
        <v>92</v>
      </c>
      <c r="L38" s="3" t="s">
        <v>92</v>
      </c>
    </row>
    <row r="39" spans="1:12" x14ac:dyDescent="0.55000000000000004">
      <c r="A39" s="3" t="s">
        <v>136</v>
      </c>
      <c r="B39" s="3" t="str">
        <f>IF('3500xl Plate Map'!G3="","",'3500xl Plate Map'!G3)</f>
        <v/>
      </c>
      <c r="C39" s="3" t="str">
        <f t="shared" ref="C39:C70" si="4">IF(B39="","","Promega G5 18s WEN")</f>
        <v/>
      </c>
      <c r="D39" s="3" t="str">
        <f t="shared" si="2"/>
        <v/>
      </c>
      <c r="E39" s="3" t="str">
        <f t="shared" si="3"/>
        <v/>
      </c>
      <c r="F39" s="3" t="str">
        <f t="shared" ref="F39:F70" si="5">IF(B39=""," ",IF(B39="Ladder","Allelic Ladder", IF(ISNUMBER(SEARCH("RB",B39)),"Negative Control", IF(ISNUMBER(SEARCH("2800M",B39)),"Positive Control", IF(ISNUMBER(SEARCH("Neg",B39)),"Negative Control","Sample")))))</f>
        <v xml:space="preserve"> </v>
      </c>
      <c r="H39" s="3" t="s">
        <v>92</v>
      </c>
      <c r="I39" s="3" t="s">
        <v>92</v>
      </c>
      <c r="J39" s="3" t="s">
        <v>92</v>
      </c>
      <c r="K39" s="3" t="s">
        <v>92</v>
      </c>
      <c r="L39" s="3" t="s">
        <v>92</v>
      </c>
    </row>
    <row r="40" spans="1:12" x14ac:dyDescent="0.55000000000000004">
      <c r="A40" s="3" t="s">
        <v>137</v>
      </c>
      <c r="B40" s="3" t="str">
        <f>IF('3500xl Plate Map'!G4="","",'3500xl Plate Map'!G4)</f>
        <v/>
      </c>
      <c r="C40" s="3" t="str">
        <f t="shared" si="4"/>
        <v/>
      </c>
      <c r="D40" s="3" t="str">
        <f t="shared" si="2"/>
        <v/>
      </c>
      <c r="E40" s="3" t="str">
        <f t="shared" si="3"/>
        <v/>
      </c>
      <c r="F40" s="3" t="str">
        <f t="shared" si="5"/>
        <v xml:space="preserve"> </v>
      </c>
      <c r="H40" s="3" t="s">
        <v>92</v>
      </c>
      <c r="I40" s="3" t="s">
        <v>92</v>
      </c>
      <c r="J40" s="3" t="s">
        <v>92</v>
      </c>
      <c r="K40" s="3" t="s">
        <v>92</v>
      </c>
      <c r="L40" s="3" t="s">
        <v>92</v>
      </c>
    </row>
    <row r="41" spans="1:12" x14ac:dyDescent="0.55000000000000004">
      <c r="A41" s="3" t="s">
        <v>138</v>
      </c>
      <c r="B41" s="3" t="str">
        <f>IF('3500xl Plate Map'!G5="","",'3500xl Plate Map'!G5)</f>
        <v/>
      </c>
      <c r="C41" s="3" t="str">
        <f t="shared" si="4"/>
        <v/>
      </c>
      <c r="D41" s="3" t="str">
        <f t="shared" si="2"/>
        <v/>
      </c>
      <c r="E41" s="3" t="str">
        <f t="shared" si="3"/>
        <v/>
      </c>
      <c r="F41" s="3" t="str">
        <f t="shared" si="5"/>
        <v xml:space="preserve"> </v>
      </c>
      <c r="H41" s="3" t="s">
        <v>92</v>
      </c>
      <c r="I41" s="3" t="s">
        <v>92</v>
      </c>
      <c r="J41" s="3" t="s">
        <v>92</v>
      </c>
      <c r="K41" s="3" t="s">
        <v>92</v>
      </c>
      <c r="L41" s="3" t="s">
        <v>92</v>
      </c>
    </row>
    <row r="42" spans="1:12" x14ac:dyDescent="0.55000000000000004">
      <c r="A42" s="3" t="s">
        <v>139</v>
      </c>
      <c r="B42" s="3" t="str">
        <f>IF('3500xl Plate Map'!G6="","",'3500xl Plate Map'!G6)</f>
        <v/>
      </c>
      <c r="C42" s="3" t="str">
        <f t="shared" si="4"/>
        <v/>
      </c>
      <c r="D42" s="3" t="str">
        <f t="shared" si="2"/>
        <v/>
      </c>
      <c r="E42" s="3" t="str">
        <f t="shared" si="3"/>
        <v/>
      </c>
      <c r="F42" s="3" t="str">
        <f t="shared" si="5"/>
        <v xml:space="preserve"> </v>
      </c>
      <c r="H42" s="3" t="s">
        <v>92</v>
      </c>
      <c r="I42" s="3" t="s">
        <v>92</v>
      </c>
      <c r="J42" s="3" t="s">
        <v>92</v>
      </c>
      <c r="K42" s="3" t="s">
        <v>92</v>
      </c>
      <c r="L42" s="3" t="s">
        <v>92</v>
      </c>
    </row>
    <row r="43" spans="1:12" x14ac:dyDescent="0.55000000000000004">
      <c r="A43" s="3" t="s">
        <v>140</v>
      </c>
      <c r="B43" s="3" t="str">
        <f>IF('3500xl Plate Map'!G7="","",'3500xl Plate Map'!G7)</f>
        <v/>
      </c>
      <c r="C43" s="3" t="str">
        <f t="shared" si="4"/>
        <v/>
      </c>
      <c r="D43" s="3" t="str">
        <f t="shared" si="2"/>
        <v/>
      </c>
      <c r="E43" s="3" t="str">
        <f t="shared" si="3"/>
        <v/>
      </c>
      <c r="F43" s="3" t="str">
        <f t="shared" si="5"/>
        <v xml:space="preserve"> </v>
      </c>
      <c r="H43" s="3" t="s">
        <v>92</v>
      </c>
      <c r="I43" s="3" t="s">
        <v>92</v>
      </c>
      <c r="J43" s="3" t="s">
        <v>92</v>
      </c>
      <c r="K43" s="3" t="s">
        <v>92</v>
      </c>
      <c r="L43" s="3" t="s">
        <v>92</v>
      </c>
    </row>
    <row r="44" spans="1:12" x14ac:dyDescent="0.55000000000000004">
      <c r="A44" s="3" t="s">
        <v>141</v>
      </c>
      <c r="B44" s="3" t="str">
        <f>IF('3500xl Plate Map'!G8="","",'3500xl Plate Map'!G8)</f>
        <v/>
      </c>
      <c r="C44" s="3" t="str">
        <f t="shared" si="4"/>
        <v/>
      </c>
      <c r="D44" s="3" t="str">
        <f t="shared" si="2"/>
        <v/>
      </c>
      <c r="E44" s="3" t="str">
        <f t="shared" si="3"/>
        <v/>
      </c>
      <c r="F44" s="3" t="str">
        <f t="shared" si="5"/>
        <v xml:space="preserve"> </v>
      </c>
      <c r="H44" s="3" t="s">
        <v>92</v>
      </c>
      <c r="I44" s="3" t="s">
        <v>92</v>
      </c>
      <c r="J44" s="3" t="s">
        <v>92</v>
      </c>
      <c r="K44" s="3" t="s">
        <v>92</v>
      </c>
      <c r="L44" s="3" t="s">
        <v>92</v>
      </c>
    </row>
    <row r="45" spans="1:12" x14ac:dyDescent="0.55000000000000004">
      <c r="A45" s="3" t="s">
        <v>142</v>
      </c>
      <c r="B45" s="3" t="str">
        <f>IF('3500xl Plate Map'!G9="","",'3500xl Plate Map'!G9)</f>
        <v/>
      </c>
      <c r="C45" s="3" t="str">
        <f t="shared" si="4"/>
        <v/>
      </c>
      <c r="D45" s="3" t="str">
        <f t="shared" si="2"/>
        <v/>
      </c>
      <c r="E45" s="3" t="str">
        <f t="shared" si="3"/>
        <v/>
      </c>
      <c r="F45" s="3" t="str">
        <f t="shared" si="5"/>
        <v xml:space="preserve"> </v>
      </c>
      <c r="H45" s="3" t="s">
        <v>92</v>
      </c>
      <c r="I45" s="3" t="s">
        <v>92</v>
      </c>
      <c r="J45" s="3" t="s">
        <v>92</v>
      </c>
      <c r="K45" s="3" t="s">
        <v>92</v>
      </c>
      <c r="L45" s="3" t="s">
        <v>92</v>
      </c>
    </row>
    <row r="46" spans="1:12" x14ac:dyDescent="0.55000000000000004">
      <c r="A46" s="3" t="s">
        <v>143</v>
      </c>
      <c r="B46" s="3" t="str">
        <f>IF('3500xl Plate Map'!G10="","",'3500xl Plate Map'!G10)</f>
        <v/>
      </c>
      <c r="C46" s="3" t="str">
        <f t="shared" si="4"/>
        <v/>
      </c>
      <c r="D46" s="3" t="str">
        <f t="shared" si="2"/>
        <v/>
      </c>
      <c r="E46" s="3" t="str">
        <f t="shared" si="3"/>
        <v/>
      </c>
      <c r="F46" s="3" t="str">
        <f t="shared" si="5"/>
        <v xml:space="preserve"> </v>
      </c>
      <c r="H46" s="3" t="s">
        <v>92</v>
      </c>
      <c r="I46" s="3" t="s">
        <v>92</v>
      </c>
      <c r="J46" s="3" t="s">
        <v>92</v>
      </c>
      <c r="K46" s="3" t="s">
        <v>92</v>
      </c>
      <c r="L46" s="3" t="s">
        <v>92</v>
      </c>
    </row>
    <row r="47" spans="1:12" x14ac:dyDescent="0.55000000000000004">
      <c r="A47" s="3" t="s">
        <v>144</v>
      </c>
      <c r="B47" s="3" t="str">
        <f>IF('3500xl Plate Map'!H3="","",'3500xl Plate Map'!H3)</f>
        <v/>
      </c>
      <c r="C47" s="3" t="str">
        <f t="shared" si="4"/>
        <v/>
      </c>
      <c r="D47" s="3" t="str">
        <f t="shared" si="2"/>
        <v/>
      </c>
      <c r="E47" s="3" t="str">
        <f t="shared" si="3"/>
        <v/>
      </c>
      <c r="F47" s="3" t="str">
        <f t="shared" si="5"/>
        <v xml:space="preserve"> </v>
      </c>
      <c r="H47" s="3" t="s">
        <v>92</v>
      </c>
      <c r="I47" s="3" t="s">
        <v>92</v>
      </c>
      <c r="J47" s="3" t="s">
        <v>92</v>
      </c>
      <c r="K47" s="3" t="s">
        <v>92</v>
      </c>
      <c r="L47" s="3" t="s">
        <v>92</v>
      </c>
    </row>
    <row r="48" spans="1:12" x14ac:dyDescent="0.55000000000000004">
      <c r="A48" s="3" t="s">
        <v>145</v>
      </c>
      <c r="B48" s="3" t="str">
        <f>IF('3500xl Plate Map'!H4="","",'3500xl Plate Map'!H4)</f>
        <v/>
      </c>
      <c r="C48" s="3" t="str">
        <f t="shared" si="4"/>
        <v/>
      </c>
      <c r="D48" s="3" t="str">
        <f t="shared" si="2"/>
        <v/>
      </c>
      <c r="E48" s="3" t="str">
        <f t="shared" si="3"/>
        <v/>
      </c>
      <c r="F48" s="3" t="str">
        <f t="shared" si="5"/>
        <v xml:space="preserve"> </v>
      </c>
      <c r="H48" s="3" t="s">
        <v>92</v>
      </c>
      <c r="I48" s="3" t="s">
        <v>92</v>
      </c>
      <c r="J48" s="3" t="s">
        <v>92</v>
      </c>
      <c r="K48" s="3" t="s">
        <v>92</v>
      </c>
      <c r="L48" s="3" t="s">
        <v>92</v>
      </c>
    </row>
    <row r="49" spans="1:12" x14ac:dyDescent="0.55000000000000004">
      <c r="A49" s="3" t="s">
        <v>146</v>
      </c>
      <c r="B49" s="3" t="str">
        <f>IF('3500xl Plate Map'!H5="","",'3500xl Plate Map'!H5)</f>
        <v/>
      </c>
      <c r="C49" s="3" t="str">
        <f t="shared" si="4"/>
        <v/>
      </c>
      <c r="D49" s="3" t="str">
        <f t="shared" si="2"/>
        <v/>
      </c>
      <c r="E49" s="3" t="str">
        <f t="shared" si="3"/>
        <v/>
      </c>
      <c r="F49" s="3" t="str">
        <f t="shared" si="5"/>
        <v xml:space="preserve"> </v>
      </c>
      <c r="H49" s="3" t="s">
        <v>92</v>
      </c>
      <c r="I49" s="3" t="s">
        <v>92</v>
      </c>
      <c r="J49" s="3" t="s">
        <v>92</v>
      </c>
      <c r="K49" s="3" t="s">
        <v>92</v>
      </c>
      <c r="L49" s="3" t="s">
        <v>92</v>
      </c>
    </row>
    <row r="50" spans="1:12" x14ac:dyDescent="0.55000000000000004">
      <c r="A50" s="3" t="s">
        <v>147</v>
      </c>
      <c r="B50" s="3" t="str">
        <f>IF('3500xl Plate Map'!H6="","",'3500xl Plate Map'!H6)</f>
        <v/>
      </c>
      <c r="C50" s="3" t="str">
        <f t="shared" si="4"/>
        <v/>
      </c>
      <c r="D50" s="3" t="str">
        <f t="shared" si="2"/>
        <v/>
      </c>
      <c r="E50" s="3" t="str">
        <f t="shared" si="3"/>
        <v/>
      </c>
      <c r="F50" s="3" t="str">
        <f t="shared" si="5"/>
        <v xml:space="preserve"> </v>
      </c>
      <c r="H50" s="3" t="s">
        <v>92</v>
      </c>
      <c r="I50" s="3" t="s">
        <v>92</v>
      </c>
      <c r="J50" s="3" t="s">
        <v>92</v>
      </c>
      <c r="K50" s="3" t="s">
        <v>92</v>
      </c>
      <c r="L50" s="3" t="s">
        <v>92</v>
      </c>
    </row>
    <row r="51" spans="1:12" x14ac:dyDescent="0.55000000000000004">
      <c r="A51" s="3" t="s">
        <v>148</v>
      </c>
      <c r="B51" s="3" t="str">
        <f>IF('3500xl Plate Map'!H7="","",'3500xl Plate Map'!H7)</f>
        <v/>
      </c>
      <c r="C51" s="3" t="str">
        <f t="shared" si="4"/>
        <v/>
      </c>
      <c r="D51" s="3" t="str">
        <f t="shared" si="2"/>
        <v/>
      </c>
      <c r="E51" s="3" t="str">
        <f t="shared" si="3"/>
        <v/>
      </c>
      <c r="F51" s="3" t="str">
        <f t="shared" si="5"/>
        <v xml:space="preserve"> </v>
      </c>
      <c r="H51" s="3" t="s">
        <v>92</v>
      </c>
      <c r="I51" s="3" t="s">
        <v>92</v>
      </c>
      <c r="J51" s="3" t="s">
        <v>92</v>
      </c>
      <c r="K51" s="3" t="s">
        <v>92</v>
      </c>
      <c r="L51" s="3" t="s">
        <v>92</v>
      </c>
    </row>
    <row r="52" spans="1:12" x14ac:dyDescent="0.55000000000000004">
      <c r="A52" s="3" t="s">
        <v>149</v>
      </c>
      <c r="B52" s="3" t="str">
        <f>IF('3500xl Plate Map'!H8="","",'3500xl Plate Map'!H8)</f>
        <v/>
      </c>
      <c r="C52" s="3" t="str">
        <f t="shared" si="4"/>
        <v/>
      </c>
      <c r="D52" s="3" t="str">
        <f t="shared" si="2"/>
        <v/>
      </c>
      <c r="E52" s="3" t="str">
        <f t="shared" si="3"/>
        <v/>
      </c>
      <c r="F52" s="3" t="str">
        <f t="shared" si="5"/>
        <v xml:space="preserve"> </v>
      </c>
      <c r="H52" s="3" t="s">
        <v>92</v>
      </c>
      <c r="I52" s="3" t="s">
        <v>92</v>
      </c>
      <c r="J52" s="3" t="s">
        <v>92</v>
      </c>
      <c r="K52" s="3" t="s">
        <v>92</v>
      </c>
      <c r="L52" s="3" t="s">
        <v>92</v>
      </c>
    </row>
    <row r="53" spans="1:12" x14ac:dyDescent="0.55000000000000004">
      <c r="A53" s="3" t="s">
        <v>150</v>
      </c>
      <c r="B53" s="3" t="str">
        <f>IF('3500xl Plate Map'!H9="","",'3500xl Plate Map'!H9)</f>
        <v/>
      </c>
      <c r="C53" s="3" t="str">
        <f t="shared" si="4"/>
        <v/>
      </c>
      <c r="D53" s="3" t="str">
        <f t="shared" si="2"/>
        <v/>
      </c>
      <c r="E53" s="3" t="str">
        <f t="shared" si="3"/>
        <v/>
      </c>
      <c r="F53" s="3" t="str">
        <f t="shared" si="5"/>
        <v xml:space="preserve"> </v>
      </c>
      <c r="H53" s="3" t="s">
        <v>92</v>
      </c>
      <c r="I53" s="3" t="s">
        <v>92</v>
      </c>
      <c r="J53" s="3" t="s">
        <v>92</v>
      </c>
      <c r="K53" s="3" t="s">
        <v>92</v>
      </c>
      <c r="L53" s="3" t="s">
        <v>92</v>
      </c>
    </row>
    <row r="54" spans="1:12" x14ac:dyDescent="0.55000000000000004">
      <c r="A54" s="3" t="s">
        <v>151</v>
      </c>
      <c r="B54" s="3" t="str">
        <f>IF('3500xl Plate Map'!H10="","",'3500xl Plate Map'!H10)</f>
        <v/>
      </c>
      <c r="C54" s="3" t="str">
        <f t="shared" si="4"/>
        <v/>
      </c>
      <c r="D54" s="3" t="str">
        <f t="shared" si="2"/>
        <v/>
      </c>
      <c r="E54" s="3" t="str">
        <f t="shared" si="3"/>
        <v/>
      </c>
      <c r="F54" s="3" t="str">
        <f t="shared" si="5"/>
        <v xml:space="preserve"> </v>
      </c>
      <c r="H54" s="3" t="s">
        <v>92</v>
      </c>
      <c r="I54" s="3" t="s">
        <v>92</v>
      </c>
      <c r="J54" s="3" t="s">
        <v>92</v>
      </c>
      <c r="K54" s="3" t="s">
        <v>92</v>
      </c>
      <c r="L54" s="3" t="s">
        <v>92</v>
      </c>
    </row>
    <row r="55" spans="1:12" x14ac:dyDescent="0.55000000000000004">
      <c r="A55" s="3" t="s">
        <v>152</v>
      </c>
      <c r="B55" s="3" t="str">
        <f>IF('3500xl Plate Map'!I3="","",'3500xl Plate Map'!I3)</f>
        <v/>
      </c>
      <c r="C55" s="3" t="str">
        <f t="shared" si="4"/>
        <v/>
      </c>
      <c r="D55" s="3" t="str">
        <f t="shared" si="2"/>
        <v/>
      </c>
      <c r="E55" s="3" t="str">
        <f t="shared" si="3"/>
        <v/>
      </c>
      <c r="F55" s="3" t="str">
        <f t="shared" si="5"/>
        <v xml:space="preserve"> </v>
      </c>
      <c r="H55" s="3" t="s">
        <v>92</v>
      </c>
      <c r="I55" s="3" t="s">
        <v>92</v>
      </c>
      <c r="J55" s="3" t="s">
        <v>92</v>
      </c>
      <c r="K55" s="3" t="s">
        <v>92</v>
      </c>
      <c r="L55" s="3" t="s">
        <v>92</v>
      </c>
    </row>
    <row r="56" spans="1:12" x14ac:dyDescent="0.55000000000000004">
      <c r="A56" s="3" t="s">
        <v>153</v>
      </c>
      <c r="B56" s="3" t="str">
        <f>IF('3500xl Plate Map'!I4="","",'3500xl Plate Map'!I4)</f>
        <v/>
      </c>
      <c r="C56" s="3" t="str">
        <f t="shared" si="4"/>
        <v/>
      </c>
      <c r="D56" s="3" t="str">
        <f t="shared" si="2"/>
        <v/>
      </c>
      <c r="E56" s="3" t="str">
        <f t="shared" si="3"/>
        <v/>
      </c>
      <c r="F56" s="3" t="str">
        <f t="shared" si="5"/>
        <v xml:space="preserve"> </v>
      </c>
      <c r="H56" s="3" t="s">
        <v>92</v>
      </c>
      <c r="I56" s="3" t="s">
        <v>92</v>
      </c>
      <c r="J56" s="3" t="s">
        <v>92</v>
      </c>
      <c r="K56" s="3" t="s">
        <v>92</v>
      </c>
      <c r="L56" s="3" t="s">
        <v>92</v>
      </c>
    </row>
    <row r="57" spans="1:12" x14ac:dyDescent="0.55000000000000004">
      <c r="A57" s="3" t="s">
        <v>154</v>
      </c>
      <c r="B57" s="3" t="str">
        <f>IF('3500xl Plate Map'!I5="","",'3500xl Plate Map'!I5)</f>
        <v/>
      </c>
      <c r="C57" s="3" t="str">
        <f t="shared" si="4"/>
        <v/>
      </c>
      <c r="D57" s="3" t="str">
        <f t="shared" si="2"/>
        <v/>
      </c>
      <c r="E57" s="3" t="str">
        <f t="shared" si="3"/>
        <v/>
      </c>
      <c r="F57" s="3" t="str">
        <f t="shared" si="5"/>
        <v xml:space="preserve"> </v>
      </c>
      <c r="H57" s="3" t="s">
        <v>92</v>
      </c>
      <c r="I57" s="3" t="s">
        <v>92</v>
      </c>
      <c r="J57" s="3" t="s">
        <v>92</v>
      </c>
      <c r="K57" s="3" t="s">
        <v>92</v>
      </c>
      <c r="L57" s="3" t="s">
        <v>92</v>
      </c>
    </row>
    <row r="58" spans="1:12" x14ac:dyDescent="0.55000000000000004">
      <c r="A58" s="3" t="s">
        <v>155</v>
      </c>
      <c r="B58" s="3" t="str">
        <f>IF('3500xl Plate Map'!I6="","",'3500xl Plate Map'!I6)</f>
        <v/>
      </c>
      <c r="C58" s="3" t="str">
        <f t="shared" si="4"/>
        <v/>
      </c>
      <c r="D58" s="3" t="str">
        <f t="shared" si="2"/>
        <v/>
      </c>
      <c r="E58" s="3" t="str">
        <f t="shared" si="3"/>
        <v/>
      </c>
      <c r="F58" s="3" t="str">
        <f t="shared" si="5"/>
        <v xml:space="preserve"> </v>
      </c>
      <c r="H58" s="3" t="s">
        <v>92</v>
      </c>
      <c r="I58" s="3" t="s">
        <v>92</v>
      </c>
      <c r="J58" s="3" t="s">
        <v>92</v>
      </c>
      <c r="K58" s="3" t="s">
        <v>92</v>
      </c>
      <c r="L58" s="3" t="s">
        <v>92</v>
      </c>
    </row>
    <row r="59" spans="1:12" x14ac:dyDescent="0.55000000000000004">
      <c r="A59" s="3" t="s">
        <v>156</v>
      </c>
      <c r="B59" s="3" t="str">
        <f>IF('3500xl Plate Map'!I7="","",'3500xl Plate Map'!I7)</f>
        <v/>
      </c>
      <c r="C59" s="3" t="str">
        <f t="shared" si="4"/>
        <v/>
      </c>
      <c r="D59" s="3" t="str">
        <f t="shared" si="2"/>
        <v/>
      </c>
      <c r="E59" s="3" t="str">
        <f t="shared" si="3"/>
        <v/>
      </c>
      <c r="F59" s="3" t="str">
        <f t="shared" si="5"/>
        <v xml:space="preserve"> </v>
      </c>
      <c r="H59" s="3" t="s">
        <v>92</v>
      </c>
      <c r="I59" s="3" t="s">
        <v>92</v>
      </c>
      <c r="J59" s="3" t="s">
        <v>92</v>
      </c>
      <c r="K59" s="3" t="s">
        <v>92</v>
      </c>
      <c r="L59" s="3" t="s">
        <v>92</v>
      </c>
    </row>
    <row r="60" spans="1:12" x14ac:dyDescent="0.55000000000000004">
      <c r="A60" s="3" t="s">
        <v>157</v>
      </c>
      <c r="B60" s="3" t="str">
        <f>IF('3500xl Plate Map'!I8="","",'3500xl Plate Map'!I8)</f>
        <v/>
      </c>
      <c r="C60" s="3" t="str">
        <f t="shared" si="4"/>
        <v/>
      </c>
      <c r="D60" s="3" t="str">
        <f t="shared" si="2"/>
        <v/>
      </c>
      <c r="E60" s="3" t="str">
        <f t="shared" si="3"/>
        <v/>
      </c>
      <c r="F60" s="3" t="str">
        <f t="shared" si="5"/>
        <v xml:space="preserve"> </v>
      </c>
      <c r="H60" s="3" t="s">
        <v>92</v>
      </c>
      <c r="I60" s="3" t="s">
        <v>92</v>
      </c>
      <c r="J60" s="3" t="s">
        <v>92</v>
      </c>
      <c r="K60" s="3" t="s">
        <v>92</v>
      </c>
      <c r="L60" s="3" t="s">
        <v>92</v>
      </c>
    </row>
    <row r="61" spans="1:12" x14ac:dyDescent="0.55000000000000004">
      <c r="A61" s="3" t="s">
        <v>158</v>
      </c>
      <c r="B61" s="3" t="str">
        <f>IF('3500xl Plate Map'!I9="","",'3500xl Plate Map'!I9)</f>
        <v/>
      </c>
      <c r="C61" s="3" t="str">
        <f t="shared" si="4"/>
        <v/>
      </c>
      <c r="D61" s="3" t="str">
        <f t="shared" si="2"/>
        <v/>
      </c>
      <c r="E61" s="3" t="str">
        <f t="shared" si="3"/>
        <v/>
      </c>
      <c r="F61" s="3" t="str">
        <f t="shared" si="5"/>
        <v xml:space="preserve"> </v>
      </c>
      <c r="H61" s="3" t="s">
        <v>92</v>
      </c>
      <c r="I61" s="3" t="s">
        <v>92</v>
      </c>
      <c r="J61" s="3" t="s">
        <v>92</v>
      </c>
      <c r="K61" s="3" t="s">
        <v>92</v>
      </c>
      <c r="L61" s="3" t="s">
        <v>92</v>
      </c>
    </row>
    <row r="62" spans="1:12" x14ac:dyDescent="0.55000000000000004">
      <c r="A62" s="3" t="s">
        <v>159</v>
      </c>
      <c r="B62" s="3" t="str">
        <f>IF('3500xl Plate Map'!I10="","",'3500xl Plate Map'!I10)</f>
        <v/>
      </c>
      <c r="C62" s="3" t="str">
        <f t="shared" si="4"/>
        <v/>
      </c>
      <c r="D62" s="3" t="str">
        <f t="shared" si="2"/>
        <v/>
      </c>
      <c r="E62" s="3" t="str">
        <f t="shared" si="3"/>
        <v/>
      </c>
      <c r="F62" s="3" t="str">
        <f t="shared" si="5"/>
        <v xml:space="preserve"> </v>
      </c>
      <c r="H62" s="3" t="s">
        <v>92</v>
      </c>
      <c r="I62" s="3" t="s">
        <v>92</v>
      </c>
      <c r="J62" s="3" t="s">
        <v>92</v>
      </c>
      <c r="K62" s="3" t="s">
        <v>92</v>
      </c>
      <c r="L62" s="3" t="s">
        <v>92</v>
      </c>
    </row>
    <row r="63" spans="1:12" x14ac:dyDescent="0.55000000000000004">
      <c r="A63" s="3" t="s">
        <v>160</v>
      </c>
      <c r="B63" s="3" t="str">
        <f>IF('3500xl Plate Map'!J3="","",'3500xl Plate Map'!J3)</f>
        <v/>
      </c>
      <c r="C63" s="3" t="str">
        <f t="shared" si="4"/>
        <v/>
      </c>
      <c r="D63" s="3" t="str">
        <f t="shared" si="2"/>
        <v/>
      </c>
      <c r="E63" s="3" t="str">
        <f t="shared" si="3"/>
        <v/>
      </c>
      <c r="F63" s="3" t="str">
        <f t="shared" si="5"/>
        <v xml:space="preserve"> </v>
      </c>
      <c r="H63" s="3" t="s">
        <v>92</v>
      </c>
      <c r="I63" s="3" t="s">
        <v>92</v>
      </c>
      <c r="J63" s="3" t="s">
        <v>92</v>
      </c>
      <c r="K63" s="3" t="s">
        <v>92</v>
      </c>
      <c r="L63" s="3" t="s">
        <v>92</v>
      </c>
    </row>
    <row r="64" spans="1:12" x14ac:dyDescent="0.55000000000000004">
      <c r="A64" s="3" t="s">
        <v>161</v>
      </c>
      <c r="B64" s="3" t="str">
        <f>IF('3500xl Plate Map'!J4="","",'3500xl Plate Map'!J4)</f>
        <v/>
      </c>
      <c r="C64" s="3" t="str">
        <f t="shared" si="4"/>
        <v/>
      </c>
      <c r="D64" s="3" t="str">
        <f t="shared" si="2"/>
        <v/>
      </c>
      <c r="E64" s="3" t="str">
        <f t="shared" si="3"/>
        <v/>
      </c>
      <c r="F64" s="3" t="str">
        <f t="shared" si="5"/>
        <v xml:space="preserve"> </v>
      </c>
      <c r="H64" s="3" t="s">
        <v>92</v>
      </c>
      <c r="I64" s="3" t="s">
        <v>92</v>
      </c>
      <c r="J64" s="3" t="s">
        <v>92</v>
      </c>
      <c r="K64" s="3" t="s">
        <v>92</v>
      </c>
      <c r="L64" s="3" t="s">
        <v>92</v>
      </c>
    </row>
    <row r="65" spans="1:12" x14ac:dyDescent="0.55000000000000004">
      <c r="A65" s="3" t="s">
        <v>162</v>
      </c>
      <c r="B65" s="3" t="str">
        <f>IF('3500xl Plate Map'!J5="","",'3500xl Plate Map'!J5)</f>
        <v/>
      </c>
      <c r="C65" s="3" t="str">
        <f t="shared" si="4"/>
        <v/>
      </c>
      <c r="D65" s="3" t="str">
        <f t="shared" si="2"/>
        <v/>
      </c>
      <c r="E65" s="3" t="str">
        <f t="shared" si="3"/>
        <v/>
      </c>
      <c r="F65" s="3" t="str">
        <f t="shared" si="5"/>
        <v xml:space="preserve"> </v>
      </c>
      <c r="H65" s="3" t="s">
        <v>92</v>
      </c>
      <c r="I65" s="3" t="s">
        <v>92</v>
      </c>
      <c r="J65" s="3" t="s">
        <v>92</v>
      </c>
      <c r="K65" s="3" t="s">
        <v>92</v>
      </c>
      <c r="L65" s="3" t="s">
        <v>92</v>
      </c>
    </row>
    <row r="66" spans="1:12" x14ac:dyDescent="0.55000000000000004">
      <c r="A66" s="3" t="s">
        <v>163</v>
      </c>
      <c r="B66" s="3" t="str">
        <f>IF('3500xl Plate Map'!J6="","",'3500xl Plate Map'!J6)</f>
        <v/>
      </c>
      <c r="C66" s="3" t="str">
        <f t="shared" si="4"/>
        <v/>
      </c>
      <c r="D66" s="3" t="str">
        <f t="shared" si="2"/>
        <v/>
      </c>
      <c r="E66" s="3" t="str">
        <f t="shared" si="3"/>
        <v/>
      </c>
      <c r="F66" s="3" t="str">
        <f t="shared" si="5"/>
        <v xml:space="preserve"> </v>
      </c>
      <c r="H66" s="3" t="s">
        <v>92</v>
      </c>
      <c r="I66" s="3" t="s">
        <v>92</v>
      </c>
      <c r="J66" s="3" t="s">
        <v>92</v>
      </c>
      <c r="K66" s="3" t="s">
        <v>92</v>
      </c>
      <c r="L66" s="3" t="s">
        <v>92</v>
      </c>
    </row>
    <row r="67" spans="1:12" x14ac:dyDescent="0.55000000000000004">
      <c r="A67" s="3" t="s">
        <v>164</v>
      </c>
      <c r="B67" s="3" t="str">
        <f>IF('3500xl Plate Map'!J7="","",'3500xl Plate Map'!J7)</f>
        <v/>
      </c>
      <c r="C67" s="3" t="str">
        <f t="shared" si="4"/>
        <v/>
      </c>
      <c r="D67" s="3" t="str">
        <f t="shared" si="2"/>
        <v/>
      </c>
      <c r="E67" s="3" t="str">
        <f t="shared" si="3"/>
        <v/>
      </c>
      <c r="F67" s="3" t="str">
        <f t="shared" si="5"/>
        <v xml:space="preserve"> </v>
      </c>
      <c r="H67" s="3" t="s">
        <v>92</v>
      </c>
      <c r="I67" s="3" t="s">
        <v>92</v>
      </c>
      <c r="J67" s="3" t="s">
        <v>92</v>
      </c>
      <c r="K67" s="3" t="s">
        <v>92</v>
      </c>
      <c r="L67" s="3" t="s">
        <v>92</v>
      </c>
    </row>
    <row r="68" spans="1:12" x14ac:dyDescent="0.55000000000000004">
      <c r="A68" s="3" t="s">
        <v>165</v>
      </c>
      <c r="B68" s="3" t="str">
        <f>IF('3500xl Plate Map'!J8="","",'3500xl Plate Map'!J8)</f>
        <v/>
      </c>
      <c r="C68" s="3" t="str">
        <f t="shared" si="4"/>
        <v/>
      </c>
      <c r="D68" s="3" t="str">
        <f t="shared" si="2"/>
        <v/>
      </c>
      <c r="E68" s="3" t="str">
        <f t="shared" si="3"/>
        <v/>
      </c>
      <c r="F68" s="3" t="str">
        <f t="shared" si="5"/>
        <v xml:space="preserve"> </v>
      </c>
      <c r="H68" s="3" t="s">
        <v>92</v>
      </c>
      <c r="I68" s="3" t="s">
        <v>92</v>
      </c>
      <c r="J68" s="3" t="s">
        <v>92</v>
      </c>
      <c r="K68" s="3" t="s">
        <v>92</v>
      </c>
      <c r="L68" s="3" t="s">
        <v>92</v>
      </c>
    </row>
    <row r="69" spans="1:12" x14ac:dyDescent="0.55000000000000004">
      <c r="A69" s="3" t="s">
        <v>166</v>
      </c>
      <c r="B69" s="3" t="str">
        <f>IF('3500xl Plate Map'!J9="","",'3500xl Plate Map'!J9)</f>
        <v/>
      </c>
      <c r="C69" s="3" t="str">
        <f t="shared" si="4"/>
        <v/>
      </c>
      <c r="D69" s="3" t="str">
        <f t="shared" si="2"/>
        <v/>
      </c>
      <c r="E69" s="3" t="str">
        <f t="shared" si="3"/>
        <v/>
      </c>
      <c r="F69" s="3" t="str">
        <f t="shared" si="5"/>
        <v xml:space="preserve"> </v>
      </c>
      <c r="H69" s="3" t="s">
        <v>92</v>
      </c>
      <c r="I69" s="3" t="s">
        <v>92</v>
      </c>
      <c r="J69" s="3" t="s">
        <v>92</v>
      </c>
      <c r="K69" s="3" t="s">
        <v>92</v>
      </c>
      <c r="L69" s="3" t="s">
        <v>92</v>
      </c>
    </row>
    <row r="70" spans="1:12" x14ac:dyDescent="0.55000000000000004">
      <c r="A70" s="3" t="s">
        <v>167</v>
      </c>
      <c r="B70" s="3" t="str">
        <f>IF('3500xl Plate Map'!J10="","",'3500xl Plate Map'!J10)</f>
        <v/>
      </c>
      <c r="C70" s="3" t="str">
        <f t="shared" si="4"/>
        <v/>
      </c>
      <c r="D70" s="3" t="str">
        <f t="shared" si="2"/>
        <v/>
      </c>
      <c r="E70" s="3" t="str">
        <f t="shared" si="3"/>
        <v/>
      </c>
      <c r="F70" s="3" t="str">
        <f t="shared" si="5"/>
        <v xml:space="preserve"> </v>
      </c>
      <c r="H70" s="3" t="s">
        <v>92</v>
      </c>
      <c r="I70" s="3" t="s">
        <v>92</v>
      </c>
      <c r="J70" s="3" t="s">
        <v>92</v>
      </c>
      <c r="K70" s="3" t="s">
        <v>92</v>
      </c>
      <c r="L70" s="3" t="s">
        <v>92</v>
      </c>
    </row>
    <row r="71" spans="1:12" x14ac:dyDescent="0.55000000000000004">
      <c r="A71" s="3" t="s">
        <v>168</v>
      </c>
      <c r="B71" s="3" t="str">
        <f>IF('3500xl Plate Map'!K3="","",'3500xl Plate Map'!K3)</f>
        <v/>
      </c>
      <c r="C71" s="3" t="str">
        <f t="shared" ref="C71:C102" si="6">IF(B71="","","Promega G5 18s WEN")</f>
        <v/>
      </c>
      <c r="D71" s="3" t="str">
        <f t="shared" si="2"/>
        <v/>
      </c>
      <c r="E71" s="3" t="str">
        <f t="shared" si="3"/>
        <v/>
      </c>
      <c r="F71" s="3" t="str">
        <f t="shared" ref="F71:F102" si="7">IF(B71=""," ",IF(B71="Ladder","Allelic Ladder", IF(ISNUMBER(SEARCH("RB",B71)),"Negative Control", IF(ISNUMBER(SEARCH("2800M",B71)),"Positive Control", IF(ISNUMBER(SEARCH("Neg",B71)),"Negative Control","Sample")))))</f>
        <v xml:space="preserve"> </v>
      </c>
      <c r="H71" s="3" t="s">
        <v>92</v>
      </c>
      <c r="I71" s="3" t="s">
        <v>92</v>
      </c>
      <c r="J71" s="3" t="s">
        <v>92</v>
      </c>
      <c r="K71" s="3" t="s">
        <v>92</v>
      </c>
      <c r="L71" s="3" t="s">
        <v>92</v>
      </c>
    </row>
    <row r="72" spans="1:12" x14ac:dyDescent="0.55000000000000004">
      <c r="A72" s="3" t="s">
        <v>169</v>
      </c>
      <c r="B72" s="3" t="str">
        <f>IF('3500xl Plate Map'!K4="","",'3500xl Plate Map'!K4)</f>
        <v/>
      </c>
      <c r="C72" s="3" t="str">
        <f t="shared" si="6"/>
        <v/>
      </c>
      <c r="D72" s="3" t="str">
        <f t="shared" ref="D72:D102" si="8">IF(B72="","","HID Validation")</f>
        <v/>
      </c>
      <c r="E72" s="3" t="str">
        <f t="shared" ref="E72:E102" si="9">IF(B72="","","HID_Validation")</f>
        <v/>
      </c>
      <c r="F72" s="3" t="str">
        <f t="shared" si="7"/>
        <v xml:space="preserve"> </v>
      </c>
      <c r="H72" s="3" t="s">
        <v>92</v>
      </c>
      <c r="I72" s="3" t="s">
        <v>92</v>
      </c>
      <c r="J72" s="3" t="s">
        <v>92</v>
      </c>
      <c r="K72" s="3" t="s">
        <v>92</v>
      </c>
      <c r="L72" s="3" t="s">
        <v>92</v>
      </c>
    </row>
    <row r="73" spans="1:12" x14ac:dyDescent="0.55000000000000004">
      <c r="A73" s="3" t="s">
        <v>170</v>
      </c>
      <c r="B73" s="3" t="str">
        <f>IF('3500xl Plate Map'!K5="","",'3500xl Plate Map'!K5)</f>
        <v/>
      </c>
      <c r="C73" s="3" t="str">
        <f t="shared" si="6"/>
        <v/>
      </c>
      <c r="D73" s="3" t="str">
        <f t="shared" si="8"/>
        <v/>
      </c>
      <c r="E73" s="3" t="str">
        <f t="shared" si="9"/>
        <v/>
      </c>
      <c r="F73" s="3" t="str">
        <f t="shared" si="7"/>
        <v xml:space="preserve"> </v>
      </c>
      <c r="H73" s="3" t="s">
        <v>92</v>
      </c>
      <c r="I73" s="3" t="s">
        <v>92</v>
      </c>
      <c r="J73" s="3" t="s">
        <v>92</v>
      </c>
      <c r="K73" s="3" t="s">
        <v>92</v>
      </c>
      <c r="L73" s="3" t="s">
        <v>92</v>
      </c>
    </row>
    <row r="74" spans="1:12" x14ac:dyDescent="0.55000000000000004">
      <c r="A74" s="3" t="s">
        <v>171</v>
      </c>
      <c r="B74" s="3" t="str">
        <f>IF('3500xl Plate Map'!K6="","",'3500xl Plate Map'!K6)</f>
        <v/>
      </c>
      <c r="C74" s="3" t="str">
        <f t="shared" si="6"/>
        <v/>
      </c>
      <c r="D74" s="3" t="str">
        <f t="shared" si="8"/>
        <v/>
      </c>
      <c r="E74" s="3" t="str">
        <f t="shared" si="9"/>
        <v/>
      </c>
      <c r="F74" s="3" t="str">
        <f t="shared" si="7"/>
        <v xml:space="preserve"> </v>
      </c>
      <c r="H74" s="3" t="s">
        <v>92</v>
      </c>
      <c r="I74" s="3" t="s">
        <v>92</v>
      </c>
      <c r="J74" s="3" t="s">
        <v>92</v>
      </c>
      <c r="K74" s="3" t="s">
        <v>92</v>
      </c>
      <c r="L74" s="3" t="s">
        <v>92</v>
      </c>
    </row>
    <row r="75" spans="1:12" x14ac:dyDescent="0.55000000000000004">
      <c r="A75" s="3" t="s">
        <v>172</v>
      </c>
      <c r="B75" s="3" t="str">
        <f>IF('3500xl Plate Map'!K7="","",'3500xl Plate Map'!K7)</f>
        <v/>
      </c>
      <c r="C75" s="3" t="str">
        <f t="shared" si="6"/>
        <v/>
      </c>
      <c r="D75" s="3" t="str">
        <f t="shared" si="8"/>
        <v/>
      </c>
      <c r="E75" s="3" t="str">
        <f t="shared" si="9"/>
        <v/>
      </c>
      <c r="F75" s="3" t="str">
        <f t="shared" si="7"/>
        <v xml:space="preserve"> </v>
      </c>
      <c r="H75" s="3" t="s">
        <v>92</v>
      </c>
      <c r="I75" s="3" t="s">
        <v>92</v>
      </c>
      <c r="J75" s="3" t="s">
        <v>92</v>
      </c>
      <c r="K75" s="3" t="s">
        <v>92</v>
      </c>
      <c r="L75" s="3" t="s">
        <v>92</v>
      </c>
    </row>
    <row r="76" spans="1:12" x14ac:dyDescent="0.55000000000000004">
      <c r="A76" s="3" t="s">
        <v>173</v>
      </c>
      <c r="B76" s="3" t="str">
        <f>IF('3500xl Plate Map'!K8="","",'3500xl Plate Map'!K8)</f>
        <v/>
      </c>
      <c r="C76" s="3" t="str">
        <f t="shared" si="6"/>
        <v/>
      </c>
      <c r="D76" s="3" t="str">
        <f t="shared" si="8"/>
        <v/>
      </c>
      <c r="E76" s="3" t="str">
        <f t="shared" si="9"/>
        <v/>
      </c>
      <c r="F76" s="3" t="str">
        <f t="shared" si="7"/>
        <v xml:space="preserve"> </v>
      </c>
      <c r="H76" s="3" t="s">
        <v>92</v>
      </c>
      <c r="I76" s="3" t="s">
        <v>92</v>
      </c>
      <c r="J76" s="3" t="s">
        <v>92</v>
      </c>
      <c r="K76" s="3" t="s">
        <v>92</v>
      </c>
      <c r="L76" s="3" t="s">
        <v>92</v>
      </c>
    </row>
    <row r="77" spans="1:12" x14ac:dyDescent="0.55000000000000004">
      <c r="A77" s="3" t="s">
        <v>174</v>
      </c>
      <c r="B77" s="3" t="str">
        <f>IF('3500xl Plate Map'!K9="","",'3500xl Plate Map'!K9)</f>
        <v/>
      </c>
      <c r="C77" s="3" t="str">
        <f t="shared" si="6"/>
        <v/>
      </c>
      <c r="D77" s="3" t="str">
        <f t="shared" si="8"/>
        <v/>
      </c>
      <c r="E77" s="3" t="str">
        <f t="shared" si="9"/>
        <v/>
      </c>
      <c r="F77" s="3" t="str">
        <f t="shared" si="7"/>
        <v xml:space="preserve"> </v>
      </c>
      <c r="H77" s="3" t="s">
        <v>92</v>
      </c>
      <c r="I77" s="3" t="s">
        <v>92</v>
      </c>
      <c r="J77" s="3" t="s">
        <v>92</v>
      </c>
      <c r="K77" s="3" t="s">
        <v>92</v>
      </c>
      <c r="L77" s="3" t="s">
        <v>92</v>
      </c>
    </row>
    <row r="78" spans="1:12" x14ac:dyDescent="0.55000000000000004">
      <c r="A78" s="3" t="s">
        <v>175</v>
      </c>
      <c r="B78" s="3" t="str">
        <f>IF('3500xl Plate Map'!K10="","",'3500xl Plate Map'!K10)</f>
        <v/>
      </c>
      <c r="C78" s="3" t="str">
        <f t="shared" si="6"/>
        <v/>
      </c>
      <c r="D78" s="3" t="str">
        <f t="shared" si="8"/>
        <v/>
      </c>
      <c r="E78" s="3" t="str">
        <f t="shared" si="9"/>
        <v/>
      </c>
      <c r="F78" s="3" t="str">
        <f t="shared" si="7"/>
        <v xml:space="preserve"> </v>
      </c>
      <c r="H78" s="3" t="s">
        <v>92</v>
      </c>
      <c r="I78" s="3" t="s">
        <v>92</v>
      </c>
      <c r="J78" s="3" t="s">
        <v>92</v>
      </c>
      <c r="K78" s="3" t="s">
        <v>92</v>
      </c>
      <c r="L78" s="3" t="s">
        <v>92</v>
      </c>
    </row>
    <row r="79" spans="1:12" x14ac:dyDescent="0.55000000000000004">
      <c r="A79" s="3" t="s">
        <v>176</v>
      </c>
      <c r="B79" s="3" t="str">
        <f>IF('3500xl Plate Map'!L3="","",'3500xl Plate Map'!L3)</f>
        <v/>
      </c>
      <c r="C79" s="3" t="str">
        <f t="shared" si="6"/>
        <v/>
      </c>
      <c r="D79" s="3" t="str">
        <f t="shared" si="8"/>
        <v/>
      </c>
      <c r="E79" s="3" t="str">
        <f t="shared" si="9"/>
        <v/>
      </c>
      <c r="F79" s="3" t="str">
        <f t="shared" si="7"/>
        <v xml:space="preserve"> </v>
      </c>
      <c r="H79" s="3" t="s">
        <v>92</v>
      </c>
      <c r="I79" s="3" t="s">
        <v>92</v>
      </c>
      <c r="J79" s="3" t="s">
        <v>92</v>
      </c>
      <c r="K79" s="3" t="s">
        <v>92</v>
      </c>
      <c r="L79" s="3" t="s">
        <v>92</v>
      </c>
    </row>
    <row r="80" spans="1:12" x14ac:dyDescent="0.55000000000000004">
      <c r="A80" s="3" t="s">
        <v>177</v>
      </c>
      <c r="B80" s="3" t="str">
        <f>IF('3500xl Plate Map'!L4="","",'3500xl Plate Map'!L4)</f>
        <v/>
      </c>
      <c r="C80" s="3" t="str">
        <f t="shared" si="6"/>
        <v/>
      </c>
      <c r="D80" s="3" t="str">
        <f t="shared" si="8"/>
        <v/>
      </c>
      <c r="E80" s="3" t="str">
        <f t="shared" si="9"/>
        <v/>
      </c>
      <c r="F80" s="3" t="str">
        <f t="shared" si="7"/>
        <v xml:space="preserve"> </v>
      </c>
      <c r="H80" s="3" t="s">
        <v>92</v>
      </c>
      <c r="I80" s="3" t="s">
        <v>92</v>
      </c>
      <c r="J80" s="3" t="s">
        <v>92</v>
      </c>
      <c r="K80" s="3" t="s">
        <v>92</v>
      </c>
      <c r="L80" s="3" t="s">
        <v>92</v>
      </c>
    </row>
    <row r="81" spans="1:12" x14ac:dyDescent="0.55000000000000004">
      <c r="A81" s="3" t="s">
        <v>178</v>
      </c>
      <c r="B81" s="3" t="str">
        <f>IF('3500xl Plate Map'!L5="","",'3500xl Plate Map'!L5)</f>
        <v/>
      </c>
      <c r="C81" s="3" t="str">
        <f t="shared" si="6"/>
        <v/>
      </c>
      <c r="D81" s="3" t="str">
        <f t="shared" si="8"/>
        <v/>
      </c>
      <c r="E81" s="3" t="str">
        <f t="shared" si="9"/>
        <v/>
      </c>
      <c r="F81" s="3" t="str">
        <f t="shared" si="7"/>
        <v xml:space="preserve"> </v>
      </c>
      <c r="H81" s="3" t="s">
        <v>92</v>
      </c>
      <c r="I81" s="3" t="s">
        <v>92</v>
      </c>
      <c r="J81" s="3" t="s">
        <v>92</v>
      </c>
      <c r="K81" s="3" t="s">
        <v>92</v>
      </c>
      <c r="L81" s="3" t="s">
        <v>92</v>
      </c>
    </row>
    <row r="82" spans="1:12" x14ac:dyDescent="0.55000000000000004">
      <c r="A82" s="3" t="s">
        <v>179</v>
      </c>
      <c r="B82" s="3" t="str">
        <f>IF('3500xl Plate Map'!L6="","",'3500xl Plate Map'!L6)</f>
        <v/>
      </c>
      <c r="C82" s="3" t="str">
        <f t="shared" si="6"/>
        <v/>
      </c>
      <c r="D82" s="3" t="str">
        <f t="shared" si="8"/>
        <v/>
      </c>
      <c r="E82" s="3" t="str">
        <f t="shared" si="9"/>
        <v/>
      </c>
      <c r="F82" s="3" t="str">
        <f t="shared" si="7"/>
        <v xml:space="preserve"> </v>
      </c>
      <c r="H82" s="3" t="s">
        <v>92</v>
      </c>
      <c r="I82" s="3" t="s">
        <v>92</v>
      </c>
      <c r="J82" s="3" t="s">
        <v>92</v>
      </c>
      <c r="K82" s="3" t="s">
        <v>92</v>
      </c>
      <c r="L82" s="3" t="s">
        <v>92</v>
      </c>
    </row>
    <row r="83" spans="1:12" x14ac:dyDescent="0.55000000000000004">
      <c r="A83" s="3" t="s">
        <v>180</v>
      </c>
      <c r="B83" s="3" t="str">
        <f>IF('3500xl Plate Map'!L7="","",'3500xl Plate Map'!L7)</f>
        <v/>
      </c>
      <c r="C83" s="3" t="str">
        <f t="shared" si="6"/>
        <v/>
      </c>
      <c r="D83" s="3" t="str">
        <f t="shared" si="8"/>
        <v/>
      </c>
      <c r="E83" s="3" t="str">
        <f t="shared" si="9"/>
        <v/>
      </c>
      <c r="F83" s="3" t="str">
        <f t="shared" si="7"/>
        <v xml:space="preserve"> </v>
      </c>
      <c r="H83" s="3" t="s">
        <v>92</v>
      </c>
      <c r="I83" s="3" t="s">
        <v>92</v>
      </c>
      <c r="J83" s="3" t="s">
        <v>92</v>
      </c>
      <c r="K83" s="3" t="s">
        <v>92</v>
      </c>
      <c r="L83" s="3" t="s">
        <v>92</v>
      </c>
    </row>
    <row r="84" spans="1:12" x14ac:dyDescent="0.55000000000000004">
      <c r="A84" s="3" t="s">
        <v>181</v>
      </c>
      <c r="B84" s="3" t="str">
        <f>IF('3500xl Plate Map'!L8="","",'3500xl Plate Map'!L8)</f>
        <v/>
      </c>
      <c r="C84" s="3" t="str">
        <f t="shared" si="6"/>
        <v/>
      </c>
      <c r="D84" s="3" t="str">
        <f t="shared" si="8"/>
        <v/>
      </c>
      <c r="E84" s="3" t="str">
        <f t="shared" si="9"/>
        <v/>
      </c>
      <c r="F84" s="3" t="str">
        <f t="shared" si="7"/>
        <v xml:space="preserve"> </v>
      </c>
      <c r="H84" s="3" t="s">
        <v>92</v>
      </c>
      <c r="I84" s="3" t="s">
        <v>92</v>
      </c>
      <c r="J84" s="3" t="s">
        <v>92</v>
      </c>
      <c r="K84" s="3" t="s">
        <v>92</v>
      </c>
      <c r="L84" s="3" t="s">
        <v>92</v>
      </c>
    </row>
    <row r="85" spans="1:12" x14ac:dyDescent="0.55000000000000004">
      <c r="A85" s="3" t="s">
        <v>182</v>
      </c>
      <c r="B85" s="3" t="str">
        <f>IF('3500xl Plate Map'!L9="","",'3500xl Plate Map'!L9)</f>
        <v/>
      </c>
      <c r="C85" s="3" t="str">
        <f t="shared" si="6"/>
        <v/>
      </c>
      <c r="D85" s="3" t="str">
        <f t="shared" si="8"/>
        <v/>
      </c>
      <c r="E85" s="3" t="str">
        <f t="shared" si="9"/>
        <v/>
      </c>
      <c r="F85" s="3" t="str">
        <f t="shared" si="7"/>
        <v xml:space="preserve"> </v>
      </c>
      <c r="H85" s="3" t="s">
        <v>92</v>
      </c>
      <c r="I85" s="3" t="s">
        <v>92</v>
      </c>
      <c r="J85" s="3" t="s">
        <v>92</v>
      </c>
      <c r="K85" s="3" t="s">
        <v>92</v>
      </c>
      <c r="L85" s="3" t="s">
        <v>92</v>
      </c>
    </row>
    <row r="86" spans="1:12" x14ac:dyDescent="0.55000000000000004">
      <c r="A86" s="3" t="s">
        <v>183</v>
      </c>
      <c r="B86" s="3" t="str">
        <f>IF('3500xl Plate Map'!L10="","",'3500xl Plate Map'!L10)</f>
        <v/>
      </c>
      <c r="C86" s="3" t="str">
        <f t="shared" si="6"/>
        <v/>
      </c>
      <c r="D86" s="3" t="str">
        <f t="shared" si="8"/>
        <v/>
      </c>
      <c r="E86" s="3" t="str">
        <f t="shared" si="9"/>
        <v/>
      </c>
      <c r="F86" s="3" t="str">
        <f t="shared" si="7"/>
        <v xml:space="preserve"> </v>
      </c>
      <c r="H86" s="3" t="s">
        <v>92</v>
      </c>
      <c r="I86" s="3" t="s">
        <v>92</v>
      </c>
      <c r="J86" s="3" t="s">
        <v>92</v>
      </c>
      <c r="K86" s="3" t="s">
        <v>92</v>
      </c>
      <c r="L86" s="3" t="s">
        <v>92</v>
      </c>
    </row>
    <row r="87" spans="1:12" x14ac:dyDescent="0.55000000000000004">
      <c r="A87" s="3" t="s">
        <v>184</v>
      </c>
      <c r="B87" s="3" t="str">
        <f>IF('3500xl Plate Map'!M3="","",'3500xl Plate Map'!M3)</f>
        <v/>
      </c>
      <c r="C87" s="3" t="str">
        <f t="shared" si="6"/>
        <v/>
      </c>
      <c r="D87" s="3" t="str">
        <f t="shared" si="8"/>
        <v/>
      </c>
      <c r="E87" s="3" t="str">
        <f t="shared" si="9"/>
        <v/>
      </c>
      <c r="F87" s="3" t="str">
        <f t="shared" si="7"/>
        <v xml:space="preserve"> </v>
      </c>
      <c r="H87" s="3" t="s">
        <v>92</v>
      </c>
      <c r="I87" s="3" t="s">
        <v>92</v>
      </c>
      <c r="J87" s="3" t="s">
        <v>92</v>
      </c>
      <c r="K87" s="3" t="s">
        <v>92</v>
      </c>
      <c r="L87" s="3" t="s">
        <v>92</v>
      </c>
    </row>
    <row r="88" spans="1:12" x14ac:dyDescent="0.55000000000000004">
      <c r="A88" s="3" t="s">
        <v>185</v>
      </c>
      <c r="B88" s="3" t="str">
        <f>IF('3500xl Plate Map'!M4="","",'3500xl Plate Map'!M4)</f>
        <v/>
      </c>
      <c r="C88" s="3" t="str">
        <f t="shared" si="6"/>
        <v/>
      </c>
      <c r="D88" s="3" t="str">
        <f t="shared" si="8"/>
        <v/>
      </c>
      <c r="E88" s="3" t="str">
        <f t="shared" si="9"/>
        <v/>
      </c>
      <c r="F88" s="3" t="str">
        <f t="shared" si="7"/>
        <v xml:space="preserve"> </v>
      </c>
      <c r="H88" s="3" t="s">
        <v>92</v>
      </c>
      <c r="I88" s="3" t="s">
        <v>92</v>
      </c>
      <c r="J88" s="3" t="s">
        <v>92</v>
      </c>
      <c r="K88" s="3" t="s">
        <v>92</v>
      </c>
      <c r="L88" s="3" t="s">
        <v>92</v>
      </c>
    </row>
    <row r="89" spans="1:12" x14ac:dyDescent="0.55000000000000004">
      <c r="A89" s="3" t="s">
        <v>186</v>
      </c>
      <c r="B89" s="3" t="str">
        <f>IF('3500xl Plate Map'!M5="","",'3500xl Plate Map'!M5)</f>
        <v/>
      </c>
      <c r="C89" s="3" t="str">
        <f t="shared" si="6"/>
        <v/>
      </c>
      <c r="D89" s="3" t="str">
        <f t="shared" si="8"/>
        <v/>
      </c>
      <c r="E89" s="3" t="str">
        <f t="shared" si="9"/>
        <v/>
      </c>
      <c r="F89" s="3" t="str">
        <f t="shared" si="7"/>
        <v xml:space="preserve"> </v>
      </c>
      <c r="H89" s="3" t="s">
        <v>92</v>
      </c>
      <c r="I89" s="3" t="s">
        <v>92</v>
      </c>
      <c r="J89" s="3" t="s">
        <v>92</v>
      </c>
      <c r="K89" s="3" t="s">
        <v>92</v>
      </c>
      <c r="L89" s="3" t="s">
        <v>92</v>
      </c>
    </row>
    <row r="90" spans="1:12" x14ac:dyDescent="0.55000000000000004">
      <c r="A90" s="3" t="s">
        <v>187</v>
      </c>
      <c r="B90" s="3" t="str">
        <f>IF('3500xl Plate Map'!M6="","",'3500xl Plate Map'!M6)</f>
        <v/>
      </c>
      <c r="C90" s="3" t="str">
        <f t="shared" si="6"/>
        <v/>
      </c>
      <c r="D90" s="3" t="str">
        <f t="shared" si="8"/>
        <v/>
      </c>
      <c r="E90" s="3" t="str">
        <f t="shared" si="9"/>
        <v/>
      </c>
      <c r="F90" s="3" t="str">
        <f t="shared" si="7"/>
        <v xml:space="preserve"> </v>
      </c>
      <c r="H90" s="3" t="s">
        <v>92</v>
      </c>
      <c r="I90" s="3" t="s">
        <v>92</v>
      </c>
      <c r="J90" s="3" t="s">
        <v>92</v>
      </c>
      <c r="K90" s="3" t="s">
        <v>92</v>
      </c>
      <c r="L90" s="3" t="s">
        <v>92</v>
      </c>
    </row>
    <row r="91" spans="1:12" x14ac:dyDescent="0.55000000000000004">
      <c r="A91" s="3" t="s">
        <v>188</v>
      </c>
      <c r="B91" s="3" t="str">
        <f>IF('3500xl Plate Map'!M7="","",'3500xl Plate Map'!M7)</f>
        <v/>
      </c>
      <c r="C91" s="3" t="str">
        <f t="shared" si="6"/>
        <v/>
      </c>
      <c r="D91" s="3" t="str">
        <f t="shared" si="8"/>
        <v/>
      </c>
      <c r="E91" s="3" t="str">
        <f t="shared" si="9"/>
        <v/>
      </c>
      <c r="F91" s="3" t="str">
        <f t="shared" si="7"/>
        <v xml:space="preserve"> </v>
      </c>
      <c r="H91" s="3" t="s">
        <v>92</v>
      </c>
      <c r="I91" s="3" t="s">
        <v>92</v>
      </c>
      <c r="J91" s="3" t="s">
        <v>92</v>
      </c>
      <c r="K91" s="3" t="s">
        <v>92</v>
      </c>
      <c r="L91" s="3" t="s">
        <v>92</v>
      </c>
    </row>
    <row r="92" spans="1:12" x14ac:dyDescent="0.55000000000000004">
      <c r="A92" s="3" t="s">
        <v>189</v>
      </c>
      <c r="B92" s="3" t="str">
        <f>IF('3500xl Plate Map'!M8="","",'3500xl Plate Map'!M8)</f>
        <v/>
      </c>
      <c r="C92" s="3" t="str">
        <f t="shared" si="6"/>
        <v/>
      </c>
      <c r="D92" s="3" t="str">
        <f t="shared" si="8"/>
        <v/>
      </c>
      <c r="E92" s="3" t="str">
        <f t="shared" si="9"/>
        <v/>
      </c>
      <c r="F92" s="3" t="str">
        <f t="shared" si="7"/>
        <v xml:space="preserve"> </v>
      </c>
      <c r="H92" s="3" t="s">
        <v>92</v>
      </c>
      <c r="I92" s="3" t="s">
        <v>92</v>
      </c>
      <c r="J92" s="3" t="s">
        <v>92</v>
      </c>
      <c r="K92" s="3" t="s">
        <v>92</v>
      </c>
      <c r="L92" s="3" t="s">
        <v>92</v>
      </c>
    </row>
    <row r="93" spans="1:12" x14ac:dyDescent="0.55000000000000004">
      <c r="A93" s="3" t="s">
        <v>190</v>
      </c>
      <c r="B93" s="3" t="str">
        <f>IF('3500xl Plate Map'!M9="","",'3500xl Plate Map'!M9)</f>
        <v/>
      </c>
      <c r="C93" s="3" t="str">
        <f t="shared" si="6"/>
        <v/>
      </c>
      <c r="D93" s="3" t="str">
        <f t="shared" si="8"/>
        <v/>
      </c>
      <c r="E93" s="3" t="str">
        <f t="shared" si="9"/>
        <v/>
      </c>
      <c r="F93" s="3" t="str">
        <f t="shared" si="7"/>
        <v xml:space="preserve"> </v>
      </c>
      <c r="H93" s="3" t="s">
        <v>92</v>
      </c>
      <c r="I93" s="3" t="s">
        <v>92</v>
      </c>
      <c r="J93" s="3" t="s">
        <v>92</v>
      </c>
      <c r="K93" s="3" t="s">
        <v>92</v>
      </c>
      <c r="L93" s="3" t="s">
        <v>92</v>
      </c>
    </row>
    <row r="94" spans="1:12" x14ac:dyDescent="0.55000000000000004">
      <c r="A94" s="3" t="s">
        <v>191</v>
      </c>
      <c r="B94" s="3" t="str">
        <f>IF('3500xl Plate Map'!M10="","",'3500xl Plate Map'!M10)</f>
        <v/>
      </c>
      <c r="C94" s="3" t="str">
        <f t="shared" si="6"/>
        <v/>
      </c>
      <c r="D94" s="3" t="str">
        <f t="shared" si="8"/>
        <v/>
      </c>
      <c r="E94" s="3" t="str">
        <f t="shared" si="9"/>
        <v/>
      </c>
      <c r="F94" s="3" t="str">
        <f t="shared" si="7"/>
        <v xml:space="preserve"> </v>
      </c>
      <c r="H94" s="3" t="s">
        <v>92</v>
      </c>
      <c r="I94" s="3" t="s">
        <v>92</v>
      </c>
      <c r="J94" s="3" t="s">
        <v>92</v>
      </c>
      <c r="K94" s="3" t="s">
        <v>92</v>
      </c>
      <c r="L94" s="3" t="s">
        <v>92</v>
      </c>
    </row>
    <row r="95" spans="1:12" x14ac:dyDescent="0.55000000000000004">
      <c r="A95" s="3" t="s">
        <v>192</v>
      </c>
      <c r="B95" s="3" t="str">
        <f>IF('3500xl Plate Map'!N3="","",'3500xl Plate Map'!N3)</f>
        <v/>
      </c>
      <c r="C95" s="3" t="str">
        <f t="shared" si="6"/>
        <v/>
      </c>
      <c r="D95" s="3" t="str">
        <f t="shared" si="8"/>
        <v/>
      </c>
      <c r="E95" s="3" t="str">
        <f t="shared" si="9"/>
        <v/>
      </c>
      <c r="F95" s="3" t="str">
        <f t="shared" si="7"/>
        <v xml:space="preserve"> </v>
      </c>
      <c r="H95" s="3" t="s">
        <v>92</v>
      </c>
      <c r="I95" s="3" t="s">
        <v>92</v>
      </c>
      <c r="J95" s="3" t="s">
        <v>92</v>
      </c>
      <c r="K95" s="3" t="s">
        <v>92</v>
      </c>
      <c r="L95" s="3" t="s">
        <v>92</v>
      </c>
    </row>
    <row r="96" spans="1:12" x14ac:dyDescent="0.55000000000000004">
      <c r="A96" s="3" t="s">
        <v>193</v>
      </c>
      <c r="B96" s="3" t="str">
        <f>IF('3500xl Plate Map'!N4="","",'3500xl Plate Map'!N4)</f>
        <v/>
      </c>
      <c r="C96" s="3" t="str">
        <f t="shared" si="6"/>
        <v/>
      </c>
      <c r="D96" s="3" t="str">
        <f t="shared" si="8"/>
        <v/>
      </c>
      <c r="E96" s="3" t="str">
        <f t="shared" si="9"/>
        <v/>
      </c>
      <c r="F96" s="3" t="str">
        <f t="shared" si="7"/>
        <v xml:space="preserve"> </v>
      </c>
      <c r="H96" s="3" t="s">
        <v>92</v>
      </c>
      <c r="I96" s="3" t="s">
        <v>92</v>
      </c>
      <c r="J96" s="3" t="s">
        <v>92</v>
      </c>
      <c r="K96" s="3" t="s">
        <v>92</v>
      </c>
      <c r="L96" s="3" t="s">
        <v>92</v>
      </c>
    </row>
    <row r="97" spans="1:12" x14ac:dyDescent="0.55000000000000004">
      <c r="A97" s="3" t="s">
        <v>194</v>
      </c>
      <c r="B97" s="3" t="str">
        <f>IF('3500xl Plate Map'!N5="","",'3500xl Plate Map'!N5)</f>
        <v/>
      </c>
      <c r="C97" s="3" t="str">
        <f t="shared" si="6"/>
        <v/>
      </c>
      <c r="D97" s="3" t="str">
        <f t="shared" si="8"/>
        <v/>
      </c>
      <c r="E97" s="3" t="str">
        <f t="shared" si="9"/>
        <v/>
      </c>
      <c r="F97" s="3" t="str">
        <f t="shared" si="7"/>
        <v xml:space="preserve"> </v>
      </c>
      <c r="H97" s="3" t="s">
        <v>92</v>
      </c>
      <c r="I97" s="3" t="s">
        <v>92</v>
      </c>
      <c r="J97" s="3" t="s">
        <v>92</v>
      </c>
      <c r="K97" s="3" t="s">
        <v>92</v>
      </c>
      <c r="L97" s="3" t="s">
        <v>92</v>
      </c>
    </row>
    <row r="98" spans="1:12" x14ac:dyDescent="0.55000000000000004">
      <c r="A98" s="3" t="s">
        <v>195</v>
      </c>
      <c r="B98" s="3" t="str">
        <f>IF('3500xl Plate Map'!N6="","",'3500xl Plate Map'!N6)</f>
        <v/>
      </c>
      <c r="C98" s="3" t="str">
        <f t="shared" si="6"/>
        <v/>
      </c>
      <c r="D98" s="3" t="str">
        <f t="shared" si="8"/>
        <v/>
      </c>
      <c r="E98" s="3" t="str">
        <f t="shared" si="9"/>
        <v/>
      </c>
      <c r="F98" s="3" t="str">
        <f t="shared" si="7"/>
        <v xml:space="preserve"> </v>
      </c>
      <c r="H98" s="3" t="s">
        <v>92</v>
      </c>
      <c r="I98" s="3" t="s">
        <v>92</v>
      </c>
      <c r="J98" s="3" t="s">
        <v>92</v>
      </c>
      <c r="K98" s="3" t="s">
        <v>92</v>
      </c>
      <c r="L98" s="3" t="s">
        <v>92</v>
      </c>
    </row>
    <row r="99" spans="1:12" x14ac:dyDescent="0.55000000000000004">
      <c r="A99" s="3" t="s">
        <v>196</v>
      </c>
      <c r="B99" s="3" t="str">
        <f>IF('3500xl Plate Map'!N7="","",'3500xl Plate Map'!N7)</f>
        <v/>
      </c>
      <c r="C99" s="3" t="str">
        <f t="shared" si="6"/>
        <v/>
      </c>
      <c r="D99" s="3" t="str">
        <f t="shared" si="8"/>
        <v/>
      </c>
      <c r="E99" s="3" t="str">
        <f t="shared" si="9"/>
        <v/>
      </c>
      <c r="F99" s="3" t="str">
        <f t="shared" si="7"/>
        <v xml:space="preserve"> </v>
      </c>
      <c r="H99" s="3" t="s">
        <v>92</v>
      </c>
      <c r="I99" s="3" t="s">
        <v>92</v>
      </c>
      <c r="J99" s="3" t="s">
        <v>92</v>
      </c>
      <c r="K99" s="3" t="s">
        <v>92</v>
      </c>
      <c r="L99" s="3" t="s">
        <v>92</v>
      </c>
    </row>
    <row r="100" spans="1:12" x14ac:dyDescent="0.55000000000000004">
      <c r="A100" s="3" t="s">
        <v>197</v>
      </c>
      <c r="B100" s="3" t="str">
        <f>IF('3500xl Plate Map'!N8="","",'3500xl Plate Map'!N8)</f>
        <v/>
      </c>
      <c r="C100" s="3" t="str">
        <f t="shared" si="6"/>
        <v/>
      </c>
      <c r="D100" s="3" t="str">
        <f t="shared" si="8"/>
        <v/>
      </c>
      <c r="E100" s="3" t="str">
        <f t="shared" si="9"/>
        <v/>
      </c>
      <c r="F100" s="3" t="str">
        <f t="shared" si="7"/>
        <v xml:space="preserve"> </v>
      </c>
      <c r="H100" s="3" t="s">
        <v>92</v>
      </c>
      <c r="I100" s="3" t="s">
        <v>92</v>
      </c>
      <c r="J100" s="3" t="s">
        <v>92</v>
      </c>
      <c r="K100" s="3" t="s">
        <v>92</v>
      </c>
      <c r="L100" s="3" t="s">
        <v>92</v>
      </c>
    </row>
    <row r="101" spans="1:12" x14ac:dyDescent="0.55000000000000004">
      <c r="A101" s="3" t="s">
        <v>198</v>
      </c>
      <c r="B101" s="3" t="str">
        <f>IF('3500xl Plate Map'!N9="","",'3500xl Plate Map'!N9)</f>
        <v/>
      </c>
      <c r="C101" s="3" t="str">
        <f t="shared" si="6"/>
        <v/>
      </c>
      <c r="D101" s="3" t="str">
        <f t="shared" si="8"/>
        <v/>
      </c>
      <c r="E101" s="3" t="str">
        <f t="shared" si="9"/>
        <v/>
      </c>
      <c r="F101" s="3" t="str">
        <f t="shared" si="7"/>
        <v xml:space="preserve"> </v>
      </c>
      <c r="H101" s="3" t="s">
        <v>92</v>
      </c>
      <c r="I101" s="3" t="s">
        <v>92</v>
      </c>
      <c r="J101" s="3" t="s">
        <v>92</v>
      </c>
      <c r="K101" s="3" t="s">
        <v>92</v>
      </c>
      <c r="L101" s="3" t="s">
        <v>92</v>
      </c>
    </row>
    <row r="102" spans="1:12" x14ac:dyDescent="0.55000000000000004">
      <c r="A102" s="3" t="s">
        <v>199</v>
      </c>
      <c r="B102" s="3" t="str">
        <f>IF('3500xl Plate Map'!N10="","",'3500xl Plate Map'!N10)</f>
        <v/>
      </c>
      <c r="C102" s="3" t="str">
        <f t="shared" si="6"/>
        <v/>
      </c>
      <c r="D102" s="3" t="str">
        <f t="shared" si="8"/>
        <v/>
      </c>
      <c r="E102" s="3" t="str">
        <f t="shared" si="9"/>
        <v/>
      </c>
      <c r="F102" s="3" t="str">
        <f t="shared" si="7"/>
        <v xml:space="preserve"> </v>
      </c>
      <c r="H102" s="3" t="s">
        <v>92</v>
      </c>
      <c r="I102" s="3" t="s">
        <v>92</v>
      </c>
      <c r="J102" s="3" t="s">
        <v>92</v>
      </c>
      <c r="K102" s="3" t="s">
        <v>92</v>
      </c>
      <c r="L102" s="3" t="s">
        <v>92</v>
      </c>
    </row>
  </sheetData>
  <sheetProtection password="8C7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workbookViewId="0">
      <selection activeCell="E5" sqref="E5"/>
    </sheetView>
  </sheetViews>
  <sheetFormatPr defaultRowHeight="49.5" customHeight="1" x14ac:dyDescent="0.55000000000000004"/>
  <cols>
    <col min="1" max="1" width="2.83984375" customWidth="1"/>
  </cols>
  <sheetData>
    <row r="1" spans="1:14" ht="15.6" x14ac:dyDescent="0.55000000000000004">
      <c r="A1" s="3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14.4" x14ac:dyDescent="0.55000000000000004">
      <c r="A2" s="3"/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</row>
    <row r="3" spans="1:14" ht="49.5" customHeight="1" x14ac:dyDescent="0.55000000000000004">
      <c r="A3" s="3"/>
      <c r="B3" s="5" t="s">
        <v>0</v>
      </c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49.5" customHeight="1" x14ac:dyDescent="0.55000000000000004">
      <c r="A4" s="3"/>
      <c r="B4" s="5" t="s">
        <v>1</v>
      </c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</row>
    <row r="5" spans="1:14" ht="49.5" customHeight="1" x14ac:dyDescent="0.55000000000000004">
      <c r="A5" s="3"/>
      <c r="B5" s="5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49.5" customHeight="1" x14ac:dyDescent="0.55000000000000004">
      <c r="A6" s="3"/>
      <c r="B6" s="5" t="s">
        <v>3</v>
      </c>
      <c r="C6" s="2"/>
      <c r="D6" s="2"/>
      <c r="E6" s="2"/>
      <c r="F6" s="2"/>
      <c r="G6" s="2"/>
      <c r="H6" s="2"/>
      <c r="I6" s="1"/>
      <c r="J6" s="2"/>
      <c r="K6" s="2"/>
      <c r="L6" s="2"/>
      <c r="M6" s="2"/>
      <c r="N6" s="2"/>
    </row>
    <row r="7" spans="1:14" ht="49.5" customHeight="1" x14ac:dyDescent="0.55000000000000004">
      <c r="A7" s="3"/>
      <c r="B7" s="5" t="s">
        <v>4</v>
      </c>
      <c r="C7" s="2"/>
      <c r="D7" s="2"/>
      <c r="E7" s="2"/>
      <c r="F7" s="2"/>
      <c r="G7" s="2"/>
      <c r="H7" s="2"/>
      <c r="I7" s="2"/>
      <c r="J7" s="2"/>
      <c r="K7" s="2"/>
      <c r="L7" s="1"/>
      <c r="M7" s="2"/>
      <c r="N7" s="2"/>
    </row>
    <row r="8" spans="1:14" ht="49.5" customHeight="1" x14ac:dyDescent="0.55000000000000004">
      <c r="A8" s="3"/>
      <c r="B8" s="5" t="s">
        <v>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49.5" customHeight="1" x14ac:dyDescent="0.55000000000000004">
      <c r="A9" s="3"/>
      <c r="B9" s="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49.5" customHeight="1" x14ac:dyDescent="0.55000000000000004">
      <c r="A10" s="3"/>
      <c r="B10" s="5" t="s">
        <v>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mergeCells count="1">
    <mergeCell ref="B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_x0020_Review_x0020_Date xmlns="2cb90106-8135-4b2f-b12e-3d90e6848d32">2020-08-31T04:00:00+00:00</Next_x0020_Review_x0020_Date>
    <Issue_x0020_Date xmlns="2cb90106-8135-4b2f-b12e-3d90e6848d32">2020-07-01T04:00:00+00:00</Issue_x0020_Date>
    <pVersion xmlns="2cb90106-8135-4b2f-b12e-3d90e6848d32">2</pVersion>
    <_dlc_DocId xmlns="1fd49210-682f-436e-98cf-3b4bd69082bb">3MQ5RDZJHTMY-927414043-3573</_dlc_DocId>
    <_dlc_DocIdUrl xmlns="1fd49210-682f-436e-98cf-3b4bd69082bb">
      <Url>https://justice365.sharepoint.com/sites/ExternalPAP/_layouts/15/DocIdRedir.aspx?ID=3MQ5RDZJHTMY-927414043-3573</Url>
      <Description>3MQ5RDZJHTMY-927414043-3573</Description>
    </_dlc_DocIdUrl>
    <Volume xmlns="2cb90106-8135-4b2f-b12e-3d90e6848d32" xsi:nil="true"/>
    <Number xmlns="2cb90106-8135-4b2f-b12e-3d90e6848d3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61BD94-7B20-4F29-A862-51DD23FAB2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91D15-B9C1-4C21-A194-DE21560BF94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BC819D2-C689-4E8E-81ED-88F750B47F82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1fd49210-682f-436e-98cf-3b4bd69082bb"/>
    <ds:schemaRef ds:uri="http://schemas.openxmlformats.org/package/2006/metadata/core-properties"/>
    <ds:schemaRef ds:uri="2cb90106-8135-4b2f-b12e-3d90e6848d3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90033CB-F302-4CAA-9343-2EA502804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PPY Amplification</vt:lpstr>
      <vt:lpstr>3500xl Plate Map</vt:lpstr>
      <vt:lpstr>3500xl Import Sheet</vt:lpstr>
      <vt:lpstr>Blank</vt:lpstr>
      <vt:lpstr>'3500xl Plate Map'!Print_Area</vt:lpstr>
      <vt:lpstr>'PPY Amplification'!Print_Area</vt:lpstr>
    </vt:vector>
  </TitlesOfParts>
  <Manager/>
  <Company>NC Department of Justice IT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PowerPlex Y23 Punch/Amplification Worksheet</dc:title>
  <dc:subject/>
  <dc:creator>IT Division</dc:creator>
  <cp:keywords/>
  <dc:description/>
  <cp:lastModifiedBy>Alec Rees</cp:lastModifiedBy>
  <cp:revision/>
  <dcterms:created xsi:type="dcterms:W3CDTF">2014-05-06T18:17:01Z</dcterms:created>
  <dcterms:modified xsi:type="dcterms:W3CDTF">2020-07-15T18:13:28Z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Order">
    <vt:r8>108800</vt:r8>
  </property>
  <property fmtid="{D5CDD505-2E9C-101B-9397-08002B2CF9AE}" pid="4" name="_dlc_DocIdItemGuid">
    <vt:lpwstr>1c25bcd1-3644-4c04-912b-f6fc9b4ad780</vt:lpwstr>
  </property>
</Properties>
</file>